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40" windowWidth="16605" windowHeight="9315" activeTab="0"/>
  </bookViews>
  <sheets>
    <sheet name="Hoja1" sheetId="1" r:id="rId1"/>
    <sheet name="Hoja2" sheetId="2" r:id="rId2"/>
    <sheet name="Hoja3" sheetId="3" r:id="rId3"/>
    <sheet name="Hoja4" sheetId="4" r:id="rId4"/>
  </sheets>
  <definedNames>
    <definedName name="Z_001358B9_2918_4B13_968D_0537FFE78289_.wvu.FilterData" localSheetId="0" hidden="1">'Hoja1'!$A$7:$V$48</definedName>
    <definedName name="Z_02631DCD_2FBE_45C3_B9C8_E4E6C75B79FF_.wvu.FilterData" localSheetId="0" hidden="1">'Hoja1'!$A$7:$V$48</definedName>
    <definedName name="Z_07C76F54_ABFB_4E10_9B5F_35D3A35359ED_.wvu.FilterData" localSheetId="0" hidden="1">'Hoja1'!$A$7:$V$48</definedName>
    <definedName name="Z_0D31F655_5733_48AE_BE57_1767ABBE4C2A_.wvu.FilterData" localSheetId="0" hidden="1">'Hoja1'!$A$7:$V$48</definedName>
    <definedName name="Z_11A45860_46FE_474C_A002_6DEDD317338C_.wvu.FilterData" localSheetId="0" hidden="1">'Hoja1'!$A$7:$V$48</definedName>
    <definedName name="Z_124D8739_140E_43A6_A196_196C1040A645_.wvu.FilterData" localSheetId="0" hidden="1">'Hoja1'!$A$7:$V$48</definedName>
    <definedName name="Z_13725349_A8C5_4DDC_B1FF_8AB741DD1F45_.wvu.FilterData" localSheetId="0" hidden="1">'Hoja1'!$A$7:$V$48</definedName>
    <definedName name="Z_20EDDE69_BD8D_4F4D_ABAD_A7135ABECD3D_.wvu.FilterData" localSheetId="0" hidden="1">'Hoja1'!$A$7:$V$48</definedName>
    <definedName name="Z_210856A3_9B79_4A1D_84D8_B66CA2C99A5C_.wvu.FilterData" localSheetId="0" hidden="1">'Hoja1'!$A$7:$V$48</definedName>
    <definedName name="Z_24B67CE1_0682_43DF_BB56_CC863B301C13_.wvu.FilterData" localSheetId="0" hidden="1">'Hoja1'!$A$7:$V$48</definedName>
    <definedName name="Z_29F476CF_6413_4DCA_A298_829BC5E280C2_.wvu.FilterData" localSheetId="0" hidden="1">'Hoja1'!$A$7:$V$48</definedName>
    <definedName name="Z_2D809659_7630_491B_AFFF_2C1DBC4A78D8_.wvu.FilterData" localSheetId="0" hidden="1">'Hoja1'!$A$7:$V$48</definedName>
    <definedName name="Z_2FF26ADE_C482_42FB_B1B1_D87A743A30C5_.wvu.FilterData" localSheetId="0" hidden="1">'Hoja1'!$A$7:$V$48</definedName>
    <definedName name="Z_31A8B823_FD1B_433C_861F_20D043304B1A_.wvu.FilterData" localSheetId="0" hidden="1">'Hoja1'!$A$7:$V$48</definedName>
    <definedName name="Z_31D8BE22_4F30_4C77_999F_94536DF277F5_.wvu.FilterData" localSheetId="0" hidden="1">'Hoja1'!$A$7:$V$48</definedName>
    <definedName name="Z_358C0C46_878C_43C1_929B_D1A65A229698_.wvu.FilterData" localSheetId="0" hidden="1">'Hoja1'!$A$7:$Z$48</definedName>
    <definedName name="Z_3C11BC83_139A_4458_A9EF_D7623D96C67A_.wvu.FilterData" localSheetId="0" hidden="1">'Hoja1'!$A$7:$V$48</definedName>
    <definedName name="Z_3CA84B38_6CAA_4417_AA5E_5B5857E00E78_.wvu.FilterData" localSheetId="0" hidden="1">'Hoja1'!$A$7:$V$48</definedName>
    <definedName name="Z_3CAAF006_D795_47AF_B6AE_E89B7EC8A2F9_.wvu.FilterData" localSheetId="0" hidden="1">'Hoja1'!$A$7:$V$48</definedName>
    <definedName name="Z_4033D138_F02E_4E5E_97C0_11475E1293CB_.wvu.FilterData" localSheetId="0" hidden="1">'Hoja1'!$A$7:$V$48</definedName>
    <definedName name="Z_41916DDB_80A5_4B0F_B0EC_33FCACC135E6_.wvu.FilterData" localSheetId="0" hidden="1">'Hoja1'!$A$7:$V$48</definedName>
    <definedName name="Z_49509633_582F_4F71_9DCF_239ECA54FE05_.wvu.FilterData" localSheetId="0" hidden="1">'Hoja1'!$A$7:$V$48</definedName>
    <definedName name="Z_4AB7EBE9_5153_421C_9BE7_BA04F397BB75_.wvu.FilterData" localSheetId="0" hidden="1">'Hoja1'!$A$7:$V$48</definedName>
    <definedName name="Z_5493A6E0_1D32_4504_8DAB_36DC08159FFD_.wvu.FilterData" localSheetId="0" hidden="1">'Hoja1'!$A$7:$V$48</definedName>
    <definedName name="Z_57AB817A_0636_4892_8568_75BBE91A992B_.wvu.FilterData" localSheetId="0" hidden="1">'Hoja1'!$A$7:$V$48</definedName>
    <definedName name="Z_5CA35235_0C41_47C1_972E_4D263FC1FAB5_.wvu.FilterData" localSheetId="0" hidden="1">'Hoja1'!$A$7:$V$48</definedName>
    <definedName name="Z_67A086B3_9616_4573_AEEB_64D2E0870C4C_.wvu.FilterData" localSheetId="0" hidden="1">'Hoja1'!$A$7:$V$48</definedName>
    <definedName name="Z_688D25CD_98A9_47AE_B353_1B3956D95486_.wvu.FilterData" localSheetId="0" hidden="1">'Hoja1'!$A$7:$V$48</definedName>
    <definedName name="Z_7165841C_8D13_4236_82C9_FEDA3871F571_.wvu.FilterData" localSheetId="0" hidden="1">'Hoja1'!$A$7:$V$48</definedName>
    <definedName name="Z_7ACEC2DD_332B_400B_8903_0EA32A8A097C_.wvu.FilterData" localSheetId="0" hidden="1">'Hoja1'!$A$7:$V$48</definedName>
    <definedName name="Z_7C68E384_21BF_4863_BCB0_A14B212BE09B_.wvu.FilterData" localSheetId="0" hidden="1">'Hoja1'!$A$7:$V$48</definedName>
    <definedName name="Z_7F9FE5E2_4887_4B54_995A_F31A8FA0C7B8_.wvu.FilterData" localSheetId="0" hidden="1">'Hoja1'!$A$7:$V$48</definedName>
    <definedName name="Z_815607D4_EF82_4438_8BFC_3A3317071FA0_.wvu.FilterData" localSheetId="0" hidden="1">'Hoja1'!$A$7:$V$48</definedName>
    <definedName name="Z_83E34B7C_6DC6_40CD_B1D8_43347BDAB13F_.wvu.FilterData" localSheetId="0" hidden="1">'Hoja1'!$A$7:$V$48</definedName>
    <definedName name="Z_8621D34A_B532_4BFA_AC76_DACAB94EC184_.wvu.FilterData" localSheetId="0" hidden="1">'Hoja1'!$A$7:$V$48</definedName>
    <definedName name="Z_8FA34525_8549_4A16_8D0D_3325D4647030_.wvu.FilterData" localSheetId="0" hidden="1">'Hoja1'!$A$7:$V$48</definedName>
    <definedName name="Z_8FEC3912_7EEA_46E5_B6A3_740081B2C21E_.wvu.FilterData" localSheetId="0" hidden="1">'Hoja1'!$A$7:$V$48</definedName>
    <definedName name="Z_92453F9F_A6D7_4F47_B2DC_75E9EE7494D2_.wvu.FilterData" localSheetId="0" hidden="1">'Hoja1'!$A$7:$V$48</definedName>
    <definedName name="Z_93F4D63D_0469_4601_8839_66DFDE7284CF_.wvu.FilterData" localSheetId="0" hidden="1">'Hoja1'!$A$7:$V$48</definedName>
    <definedName name="Z_A350A8BA_5DE2_419C_ADD5_E6760259349F_.wvu.FilterData" localSheetId="0" hidden="1">'Hoja1'!$A$7:$V$48</definedName>
    <definedName name="Z_A518835E_ACAD_4CEE_A086_2C93B855E70D_.wvu.FilterData" localSheetId="0" hidden="1">'Hoja1'!$A$7:$V$48</definedName>
    <definedName name="Z_A587C552_A03B_4AC8_9EE4_E883E190A8AC_.wvu.FilterData" localSheetId="0" hidden="1">'Hoja1'!$A$7:$V$48</definedName>
    <definedName name="Z_ABCC65F4_21BC_4412_9FEC_E30BBDC6D04D_.wvu.FilterData" localSheetId="0" hidden="1">'Hoja1'!$A$7:$V$48</definedName>
    <definedName name="Z_B081BC37_6EEB_45A8_8E96_DE3A4EF8F818_.wvu.FilterData" localSheetId="0" hidden="1">'Hoja1'!$A$7:$V$48</definedName>
    <definedName name="Z_B132B81F_0344_4ACA_BA92_DC2BDE6132B8_.wvu.FilterData" localSheetId="0" hidden="1">'Hoja1'!$A$7:$V$48</definedName>
    <definedName name="Z_B4597CA2_6894_4CDF_AE3D_58134BCE08FB_.wvu.FilterData" localSheetId="0" hidden="1">'Hoja1'!$A$7:$V$48</definedName>
    <definedName name="Z_B6D66003_497F_46B4_BABB_D7229C6F44A9_.wvu.FilterData" localSheetId="0" hidden="1">'Hoja1'!$A$7:$V$48</definedName>
    <definedName name="Z_BFF791EF_C68F_41CE_9A86_62EC5FC9FB1F_.wvu.FilterData" localSheetId="0" hidden="1">'Hoja1'!$A$7:$V$48</definedName>
    <definedName name="Z_C12DA014_78A9_4415_9D9C_53BE4A668920_.wvu.FilterData" localSheetId="0" hidden="1">'Hoja1'!$A$7:$V$48</definedName>
    <definedName name="Z_C3C3203B_8290_4555_B649_E16E48E9C7CC_.wvu.FilterData" localSheetId="0" hidden="1">'Hoja1'!$A$7:$V$48</definedName>
    <definedName name="Z_C5787558_4554_4DC0_9D61_0139A77F001E_.wvu.FilterData" localSheetId="0" hidden="1">'Hoja1'!$A$7:$V$48</definedName>
    <definedName name="Z_CB20D578_3502_45A6_A3CA_EB85BAAF25C5_.wvu.FilterData" localSheetId="0" hidden="1">'Hoja1'!$A$7:$V$48</definedName>
    <definedName name="Z_CD3200B4_97E2_4485_919F_BD0A6F90C489_.wvu.FilterData" localSheetId="0" hidden="1">'Hoja1'!$A$7:$V$48</definedName>
    <definedName name="Z_CD33B25B_FC76_41DB_8BCB_6B1694E1D8EA_.wvu.FilterData" localSheetId="0" hidden="1">'Hoja1'!$A$7:$V$48</definedName>
    <definedName name="Z_D19034E0_6191_47B4_8706_1EADE234D5F7_.wvu.FilterData" localSheetId="0" hidden="1">'Hoja1'!$A$7:$V$48</definedName>
    <definedName name="Z_DF7F5A00_B3F1_4E4C_A73E_B13297204159_.wvu.FilterData" localSheetId="0" hidden="1">'Hoja1'!$A$7:$V$48</definedName>
    <definedName name="Z_E403ADC6_5C50_4CE5_953A_870B5C5DEB77_.wvu.FilterData" localSheetId="0" hidden="1">'Hoja1'!$A$7:$V$48</definedName>
    <definedName name="Z_E410FEAA_082E_4377_8290_34A759FB76C1_.wvu.FilterData" localSheetId="0" hidden="1">'Hoja1'!$A$7:$V$48</definedName>
    <definedName name="Z_EBD74FC1_A497_4058_91ED_AB085F8C7413_.wvu.FilterData" localSheetId="0" hidden="1">'Hoja1'!$A$7:$V$48</definedName>
    <definedName name="Z_EBD9B625_6052_4723_A4B5_EFA2568220EE_.wvu.FilterData" localSheetId="0" hidden="1">'Hoja1'!$A$7:$V$48</definedName>
    <definedName name="Z_EC9B266E_7DEC_4E52_BEAD_0305FC8A4EAF_.wvu.FilterData" localSheetId="0" hidden="1">'Hoja1'!$A$7:$V$48</definedName>
    <definedName name="Z_ECCEFB19_4AF4_4B81_B49D_3D5F8C4D6A07_.wvu.FilterData" localSheetId="0" hidden="1">'Hoja1'!$A$7:$V$48</definedName>
    <definedName name="Z_F0286229_8701_43FE_B9AB_ACB1DBC9B273_.wvu.FilterData" localSheetId="0" hidden="1">'Hoja1'!$A$7:$V$48</definedName>
    <definedName name="Z_F0EE1A38_D715_415D_9E0E_5C367CFF63E3_.wvu.FilterData" localSheetId="0" hidden="1">'Hoja1'!$A$7:$V$48</definedName>
    <definedName name="Z_F17381D4_D4EE_468A_8543_67F38D5DE3DF_.wvu.FilterData" localSheetId="0" hidden="1">'Hoja1'!$A$7:$V$48</definedName>
    <definedName name="Z_F2BD79D2_07C2_4E2F_8418_1289C4C296C2_.wvu.FilterData" localSheetId="0" hidden="1">'Hoja1'!$A$7:$V$48</definedName>
    <definedName name="Z_F38ECB42_3AEC_491C_9A6A_17888CF4D669_.wvu.FilterData" localSheetId="0" hidden="1">'Hoja1'!$A$7:$V$48</definedName>
    <definedName name="Z_F8F5EB6E_7E45_4AA7_9EC0_298AFD441E51_.wvu.FilterData" localSheetId="0" hidden="1">'Hoja1'!$A$7:$V$48</definedName>
    <definedName name="Z_F9FA097E_2941_445B_9686_7EDBBACB70BC_.wvu.FilterData" localSheetId="0" hidden="1">'Hoja1'!$A$7:$V$48</definedName>
    <definedName name="Z_FB244C91_ABC6_4B59_BA8A_F9C97ECE66ED_.wvu.FilterData" localSheetId="0" hidden="1">'Hoja1'!$A$7:$V$48</definedName>
    <definedName name="Z_FC990234_4083_45FD_BA1F_A27BEAFE3FE3_.wvu.FilterData" localSheetId="0" hidden="1">'Hoja1'!$A$7:$V$48</definedName>
    <definedName name="Z_FEFBE915_F10D_449E_B7B8_B5D391648E94_.wvu.FilterData" localSheetId="0" hidden="1">'Hoja1'!$A$7:$V$48</definedName>
  </definedNames>
  <calcPr fullCalcOnLoad="1"/>
</workbook>
</file>

<file path=xl/sharedStrings.xml><?xml version="1.0" encoding="utf-8"?>
<sst xmlns="http://schemas.openxmlformats.org/spreadsheetml/2006/main" count="739" uniqueCount="345">
  <si>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</si>
  <si>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</si>
  <si>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</si>
  <si>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</si>
  <si>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</si>
  <si>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</si>
  <si>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</si>
  <si>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</si>
  <si>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</si>
  <si>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</si>
  <si>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</si>
  <si>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</si>
  <si>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</si>
  <si>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</si>
  <si>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</si>
  <si>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</si>
  <si>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</si>
  <si>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</si>
  <si>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</si>
  <si>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</si>
  <si>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</si>
  <si>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</si>
  <si>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</si>
  <si>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</si>
  <si>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</si>
  <si>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</si>
  <si>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</si>
  <si>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</si>
  <si>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</si>
  <si>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</si>
  <si>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</si>
  <si>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</si>
  <si>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SER MODELO DE GESTIÓN PÚBLICA EN EL SECTOR SOCIAL</t>
  </si>
  <si>
    <t>DIRECCIONAMIENTO ESTRATÉGICO</t>
  </si>
  <si>
    <t>EFICACIA</t>
  </si>
  <si>
    <t>Porcentual</t>
  </si>
  <si>
    <t>Semestral</t>
  </si>
  <si>
    <t>Diseñar, Desarrollar y Mantener el Sistema de Gestión de Calidad y MECI</t>
  </si>
  <si>
    <t>EDES03</t>
  </si>
  <si>
    <t>Anual</t>
  </si>
  <si>
    <t xml:space="preserve">FORTALECER LOS MECANISMOS DE COMUNICACIÓN ORGANIZACIONAL E INFORMATIVA PARA PROYECTAR LOS RESULTADOS DE LA GESTIÓN DE LA ENTIDAD </t>
  </si>
  <si>
    <t>Fortalecer el proceso de comunicación del Fondo Pasivo Social de FCN, a través de los componentes de comunicación organizacional e informativa para mejorar la interacción interna y externa de la Entidad  y favorecer el logro de sus objetivos institucionales.</t>
  </si>
  <si>
    <t>EFECTIVIDAD</t>
  </si>
  <si>
    <t>EDES01</t>
  </si>
  <si>
    <t>(No.de encuestas con calificación satisfactoria / No. total de  encuestas aplicadas)*100</t>
  </si>
  <si>
    <t>EAAU01</t>
  </si>
  <si>
    <t>trimestral</t>
  </si>
  <si>
    <t>95%</t>
  </si>
  <si>
    <t>Dar respuesta oportuna  a las solicitudes, quejas y reclamos  de nuestros usuarios.</t>
  </si>
  <si>
    <t>EAAU02</t>
  </si>
  <si>
    <t>100%</t>
  </si>
  <si>
    <t>GARANTIZAR Y OPTIMIZAR LA PRESTACIÓN DEL SERVICIO DE SALUD A TODOS LOS CLIENTES A TRAVÉS DE LA EFECTIVA ADMINISTRACIÓN DE LOS MISMOS</t>
  </si>
  <si>
    <t>Brindar a nuestros usuarios calidad, eficiencia y oportunidad en la prestación de los Servicios de Salud</t>
  </si>
  <si>
    <t>GESTIÓN DE SERVICIOS DE SALUD</t>
  </si>
  <si>
    <t>EFICIENCIA</t>
  </si>
  <si>
    <t>EGSS01</t>
  </si>
  <si>
    <t>Porcentaje</t>
  </si>
  <si>
    <t>GARANTIZAR DE FORMA OPORTUNA EL RECONOCIMIENTO Y PAGO DE PRESTACIONES ECONÓMICAS DE ACUERDO CON EL MARCO LEGAL</t>
  </si>
  <si>
    <t>Brindar a nuestros usuarios servicios con eficiencia, eficacia y oportunidad para el reconocimiento de prestaciones sociales</t>
  </si>
  <si>
    <t>GESTIÓN DE PRESTACIONES ECONÓMICAS</t>
  </si>
  <si>
    <t>EGPE01</t>
  </si>
  <si>
    <t>Generar las nóminas de Pensionados aplicando el 100% de las novedades con oportunidad, eficiencia y eficacia</t>
  </si>
  <si>
    <t>EGPE02</t>
  </si>
  <si>
    <t>FORTALECER LA  ADMINISTRACIÓN DE LOS BIENES DE LA ENTIDAD Y LA ÓPTIMA GESTIÓN DE LOS RECURSOS</t>
  </si>
  <si>
    <t>5.3</t>
  </si>
  <si>
    <t>Administrar adecuadamente los Bienes Muebles e Inmuebles recibidos en transferencia de los extintos FCN</t>
  </si>
  <si>
    <t>GESTIÓN DE BIENES TRANSFERIDOS</t>
  </si>
  <si>
    <t xml:space="preserve">EFICACIA
</t>
  </si>
  <si>
    <t>EGBT01</t>
  </si>
  <si>
    <t>COMERCIALIZACION DE BIENES  TRANSFERIDOS</t>
  </si>
  <si>
    <t>porcentual</t>
  </si>
  <si>
    <t>anual</t>
  </si>
  <si>
    <t>Diseñar, Desarrollar y Mantener los planes de gestión humana, en procura de fortalecer la administración del talento humano del FPS</t>
  </si>
  <si>
    <t>GESTIÓN DE SERVICIOS ADMINISTRATIVOS</t>
  </si>
  <si>
    <t>EGSA01</t>
  </si>
  <si>
    <t>ATENCIÓN A SOLICITUDES DE MEJORAMIENTO DE AMBIENTE DE TRABAJO</t>
  </si>
  <si>
    <t>(Número de mantenimientos ejecutados  / Número de mantenimientos programados)*100</t>
  </si>
  <si>
    <t>FORTALECIMIENTO A LA ADECUADA ADMINISTRACIÓN DE LOS BIENES DE LA ENTIDAD Y LA OPTIMA GESTION DE LOS RECURSOS</t>
  </si>
  <si>
    <t xml:space="preserve">Diseñar e implementar planes de mantenimiento preventivo y correctivo a los bienes de la Entidad </t>
  </si>
  <si>
    <t>EGSA02</t>
  </si>
  <si>
    <t>MANTENIMIENTO PREVENTIVO</t>
  </si>
  <si>
    <t>(Número de  mantenimientos  del plan  de mantenimiento ejecutados/ Nro. de mantenimientos programados en el plan de mantenimiento)*100</t>
  </si>
  <si>
    <t>FORTALECIMIENTO A LA ADECUADA ADMINISTRACION DE LOS BIENES DE LA ENTIDAD Y LA OPTIMA GESTION DE LOS RECURSOS</t>
  </si>
  <si>
    <t>Adelantar tareas de soporte para el desarrollo de las funciones de la Entidad y para la protección de sus bienes</t>
  </si>
  <si>
    <t>Optimizar los recursos presupuestales, para satisfacer oportunamente las necesidades de funcionamiento.</t>
  </si>
  <si>
    <t>GESTION DE COMPRAS Y CONTRATACION</t>
  </si>
  <si>
    <t>Desarrollar  el proceso de contratación garantizando el cumplimiento de las fases respectivas y la satisfacción de  las necesidades de la Entidad.</t>
  </si>
  <si>
    <t>EGCC02</t>
  </si>
  <si>
    <t>semestral</t>
  </si>
  <si>
    <t>GESTIÓN DE COMPRAS Y CONTRATACIÓN</t>
  </si>
  <si>
    <t>EGCC03</t>
  </si>
  <si>
    <t>TRANSPARENCIA  EN LA CONTRATACION</t>
  </si>
  <si>
    <t>Número total de actuaciones de los procesos de contratación publicadas en la Web * 100 / Número de actuaciones de los procesos de contratación que requieren publicación a través de la Web</t>
  </si>
  <si>
    <t>EGSA03</t>
  </si>
  <si>
    <t xml:space="preserve">    PROTECCION DE BIENES MUEBLES</t>
  </si>
  <si>
    <t>(Nro de bienes muebles asegurados/Total de bienes muebles)*100</t>
  </si>
  <si>
    <t>GESTIÓN DE TALENTO HUMANO</t>
  </si>
  <si>
    <t>EGTH 01</t>
  </si>
  <si>
    <t>CUMPLIMIENTO PLAN DE CAPACITACIÓN</t>
  </si>
  <si>
    <t>EGTH 02</t>
  </si>
  <si>
    <t>PLANEACIÓN, EJECUCIÓN Y EVALUACIÓN DEL PLAN DE BIENESTAR SOCIAL</t>
  </si>
  <si>
    <t>(No. de planes  e informes de bienestar social realizados / No de planes  e informes  de bienestar social programados ) *100</t>
  </si>
  <si>
    <t>Brindar a nuestros funcionarios un ambiente de trabajo seguro y los medios necesarios para proteger y conservar la salud.</t>
  </si>
  <si>
    <t>EGTH 03</t>
  </si>
  <si>
    <t>PLANEACIÓN, EJECUCIÓN Y EVALUACIÓN DEL PLAN DE SALUD OCUPACIONAL</t>
  </si>
  <si>
    <t xml:space="preserve"> No. de planes e informes de salud ocupacional realizados / No. de Planes  e informes de salud ocupacional programados)*100</t>
  </si>
  <si>
    <t>5.1</t>
  </si>
  <si>
    <t>Fortalecer la reorganización financiera.</t>
  </si>
  <si>
    <t>GESTIÓN DE RECURSOS FINANCIEROS</t>
  </si>
  <si>
    <t>EGRF01</t>
  </si>
  <si>
    <t>EGRF02</t>
  </si>
  <si>
    <t>5.2</t>
  </si>
  <si>
    <t>Optimizar los recursos presupuestales, para satisfacer oportunamente las necesidades de funcionamiento</t>
  </si>
  <si>
    <t>EGRF03</t>
  </si>
  <si>
    <t>EGRF04</t>
  </si>
  <si>
    <t>Ejercitar o impugnar las acciones judiciales y administrativas necesarias para la defensa y protección de los intereses de la nación y del Fondo mismo</t>
  </si>
  <si>
    <t>GESTIÓN DE COBRO</t>
  </si>
  <si>
    <t>EGCB01</t>
  </si>
  <si>
    <t>EGCB02</t>
  </si>
  <si>
    <t>ASISTENCIA JURÍDICA</t>
  </si>
  <si>
    <t>Referencia</t>
  </si>
  <si>
    <t>MANTENER UN SISTEMA DE INFORMACIÓN EN LÍNEA CONFIABLE PARA TODOS LOS USUARIOS DEL FPS. QUE PERMITA UNA RETROALIMENTACIÓN CONSTANTE CON NUESTROS USUARIOS</t>
  </si>
  <si>
    <t>4.3</t>
  </si>
  <si>
    <t>Fortalecer el Sistema de Gestión Documental</t>
  </si>
  <si>
    <t>GESTIÓN DOCUMENTAL</t>
  </si>
  <si>
    <t>EFICIACIA</t>
  </si>
  <si>
    <t>EGDO01</t>
  </si>
  <si>
    <t>EGDO02</t>
  </si>
  <si>
    <t>EGDO03</t>
  </si>
  <si>
    <t>PORCENTAJE ARCHIVO DIGITALIZADO</t>
  </si>
  <si>
    <t>4.2</t>
  </si>
  <si>
    <t xml:space="preserve">Actualizar y sostener la plataforma tecnológica y los sistemas de información conforme a los requerimientos de la entidad   </t>
  </si>
  <si>
    <t>EGTS02</t>
  </si>
  <si>
    <t>Número de solicitudes de servicios de soporte técnico atendidas * 100 / Número de solicitudes de soporte técnico recibidas</t>
  </si>
  <si>
    <t>MEDICIÓN Y MEJORA</t>
  </si>
  <si>
    <t>EMYM01</t>
  </si>
  <si>
    <t>EMYM02</t>
  </si>
  <si>
    <t>EMYM03</t>
  </si>
  <si>
    <t>EMYM04</t>
  </si>
  <si>
    <t>EMYM05</t>
  </si>
  <si>
    <t>DESEMPEÑO DEL SISTEMA INTEGRAL DE GESTIÓN</t>
  </si>
  <si>
    <t>(Promedio de los resultados  de los indicadores  estratégicos  /  100)*100</t>
  </si>
  <si>
    <t>Fortalecimiento de estrategias y mecanismos desarrollados con el fin de una mejora continua en la  gestión institucional</t>
  </si>
  <si>
    <t>SEGUIMIENTO Y EVALUACIÓN INDEPENDIENTE</t>
  </si>
  <si>
    <t xml:space="preserve">CUMPLIMIENTO PROCESO  DE COMPENSACION  </t>
  </si>
  <si>
    <t xml:space="preserve">CUMPLIMIENTO PROGRAMA DE AUDITORIAS MEDICAS </t>
  </si>
  <si>
    <t>(Nº de auditorias médicas realizadas / No. de auditorias médicas programadas )*100</t>
  </si>
  <si>
    <t>ESEI01</t>
  </si>
  <si>
    <t>NIVEL DE RAZONABILIDAD DE ACTIVOS</t>
  </si>
  <si>
    <t>NIVEL DE RAZONABILIDAD DE  PASIVOS</t>
  </si>
  <si>
    <t>EJECUCION  PRESUPUESTAL DE GASTOS DE FUNCIONAMIENTO</t>
  </si>
  <si>
    <t>(Valor  total de compromisos / Aforo Vigente)*100</t>
  </si>
  <si>
    <t>EJECUCION  PRESUPUESTO DE INGRESOS</t>
  </si>
  <si>
    <t>(Valor  total del recaudo efectivos / Aforo Vigente)*100</t>
  </si>
  <si>
    <t>GESTIÓN COTIZACIONES RECUADADAS</t>
  </si>
  <si>
    <t>(Valor total del recaudo  ejecutado durante el periodo / Valor total recaudo de cotizaciones  para el periodo )*100</t>
  </si>
  <si>
    <t xml:space="preserve">FORTALECER  LA ADECUADA ADMINISTRACION DE LOS BIENES DE LA ENTIDAD  Y LA OPTIMA GESTION DE LOS RECURSOS </t>
  </si>
  <si>
    <t>Número de bienes comercializados/número de bienes a comercializar)</t>
  </si>
  <si>
    <t>(Total  de activos sin salvedades  en el informe de la CGR /valor de ACTIVOS del balance de la vigencia auditada)*100</t>
  </si>
  <si>
    <t>(Cuantía tatal de pasivos sion salvedades  /valor de PASIVOS del balance de la vigencia auditada)*100</t>
  </si>
  <si>
    <t>(No. de contratos liquidados bilateral  o  unilateralmente/Total de contratos celebrados)*100</t>
  </si>
  <si>
    <t>EGSS02</t>
  </si>
  <si>
    <t>(No. de  declaraciones de giro y compensación procesos de Giro y Compensación  presentados / No. de  procesos de Giro y compensación  establecidos)*100</t>
  </si>
  <si>
    <t>EFICIENCIA EN EL REPORTE DE INFORMES INSTITUCIONALES</t>
  </si>
  <si>
    <t>(No de informes presentados oportunamente / No de informes presentados   a entes de control  *100</t>
  </si>
  <si>
    <t>DIVULGACIÓN AUDIENCIA PÚBLICA DE RENDICIÓN DE CUENTAS</t>
  </si>
  <si>
    <t>EDES04</t>
  </si>
  <si>
    <t>GESTION DE COBRO PERSUASIVO</t>
  </si>
  <si>
    <t>6.1</t>
  </si>
  <si>
    <t>VERSION 3.0</t>
  </si>
  <si>
    <t>FECHA DE ACTUALIZACIÓN:  24 DE JUNIO DE 2010</t>
  </si>
  <si>
    <t>SISTEMA INTEGRAL DE GESTIÓN ( MECI - CALIDAD)</t>
  </si>
  <si>
    <t>SUMINISTRO DE SOPORTE TÉCNICO</t>
  </si>
  <si>
    <t>EFICIENCIA EN EL TRÁMITE DE PRESTACIONES ECONÓMICAS  - FERROCARRILES</t>
  </si>
  <si>
    <t>(No de prestaciones económicas reconocidas en términos de oportunidad / No. total de solicitudes de prestaciones económicas recibidas)*100.</t>
  </si>
  <si>
    <t>APLICACIÓN DE NOVEDADES DE NÓMINA - FERROCARRILES</t>
  </si>
  <si>
    <t>(Nº total de novedades aplicadas en la nómina / No. de solicitudes de novedades de nómina presentadas) *100.</t>
  </si>
  <si>
    <t xml:space="preserve">SEGUIMIENTO ACCIONES JUDICIALES </t>
  </si>
  <si>
    <t>(No. de procesos con seguimiento de interventoria  / Nro total de procesos  judiciales asignados a abogados externos)*100</t>
  </si>
  <si>
    <t>OPORTUNIDAD EN LA GESTIÓN DE COBRO COACTIVO</t>
  </si>
  <si>
    <t>(No. de procesos gestionados en términos de oportunidad / No. total de procesos activos de cobro coactivo)*100</t>
  </si>
  <si>
    <t>EAJU02</t>
  </si>
  <si>
    <t xml:space="preserve"> </t>
  </si>
  <si>
    <t>LIQUIDACIÓN DE CONTRATOS</t>
  </si>
  <si>
    <t>PORCENTAJE DE CUMPLIMIENTO DEL PLAN ESTRATÉGICO</t>
  </si>
  <si>
    <t>INDICE DE PERCEPCIÓN DE AUDIENCIA PÚBLICA DE RENDICIÓN DE CUENTAS</t>
  </si>
  <si>
    <t>EDES02</t>
  </si>
  <si>
    <t>(No de informes  públicados en la página WEB / No. de audiencias públicas realizadas)*100</t>
  </si>
  <si>
    <t>REVISIÓN DEL SISTEMA INTEGRAL DE GESTIÓN</t>
  </si>
  <si>
    <t>Garantizar el seguimiento a los planes institucionales para el mejoramiento continuo de la entidad</t>
  </si>
  <si>
    <t>(Sumatoria del  % de avance de las metas del plan estratégico / Nro  de metas  establecidas en el plan)*100</t>
  </si>
  <si>
    <t>(Nro de Revisiones por la Dirección realizadas/ Nro. de revisiones por la Dirección programadas para el periodo)*100</t>
  </si>
  <si>
    <t>MODIFICACIONES AL PLAN DE COMPRAS</t>
  </si>
  <si>
    <t>No. de modificaciones al plan de compras  realizadas en el periodo</t>
  </si>
  <si>
    <t>No. de modificaciones</t>
  </si>
  <si>
    <t>máximo 8 modificaciones</t>
  </si>
  <si>
    <t>&lt;=4</t>
  </si>
  <si>
    <t>&gt;=5 y &lt;=  7</t>
  </si>
  <si>
    <t>8 &gt;=  y  &lt;=10</t>
  </si>
  <si>
    <t>&gt;=11</t>
  </si>
  <si>
    <t>OPORTUNIDAD EN LA TRANSFERENCIA PRIMARIA DE DOCUMENTOS</t>
  </si>
  <si>
    <t>No. de transferencias primarias realizadas oportunamente / No. de transferencias primarias programadas para el periodo  * 100</t>
  </si>
  <si>
    <t>SEGUIMIENTO A LA ADMINISTRACIÓN DE ARCHIVOS DE GESTIÓN</t>
  </si>
  <si>
    <t>Número de unidades documentales digitalizadas / Número de unidades documentales programadas para el periodo*100</t>
  </si>
  <si>
    <t>70%</t>
  </si>
  <si>
    <t>Dias</t>
  </si>
  <si>
    <t>EAAU03</t>
  </si>
  <si>
    <t>&gt;=50% y  ; &lt;71</t>
  </si>
  <si>
    <t>EAAU04</t>
  </si>
  <si>
    <t>OPORTUNIDAD EN LA ATENCIÓN DE TRAMITES</t>
  </si>
  <si>
    <t>PORCENTAJE DE CARTERA VENCIDA</t>
  </si>
  <si>
    <t>Valor de la cartera vencida  / Valor total de la cartera de la entidad *100</t>
  </si>
  <si>
    <t>Realizar el cobro oportuno de los derechos económicos a favor de la entidad</t>
  </si>
  <si>
    <t>Número de deudores morosos con trámite de cobro persuasivo  / Número total de deudores morosos de la entidad *100</t>
  </si>
  <si>
    <t>ÍNDICE DE SATISFACCIÓN DEL  USUARIO POST - TRAMITE</t>
  </si>
  <si>
    <t>Número de  encuestas aplicadas con calificación satisfactorio / Nro. Total de encuestas aplicadas a los usuarios) * 100</t>
  </si>
  <si>
    <t>ÍNDICE DE SATISFACCIÓN DEL  ATENCIÓN PRESENCIAL</t>
  </si>
  <si>
    <t>Número de solicitudes atendidas en términos  de oportunidad /  Número total de solicitudes  radicadas durante el periodo evaluado.* 100</t>
  </si>
  <si>
    <t>OPORTUNIDAD EN LA ATENCIÓN DE QUEJAS Y RECLAMOS</t>
  </si>
  <si>
    <t>Sumatoria del tiempo de atención de las peticiones, quejas y reclamos / Número total de peticiones, quejas y reclamos radicados en el periodo.</t>
  </si>
  <si>
    <t>EFICACIA DE LAS ACCIONES CORRECTIVAS</t>
  </si>
  <si>
    <t>(Número de acciones correctivas eficaces / No. de acciones correctivas cumplidas)*100</t>
  </si>
  <si>
    <t>EFICACIA DE LAS ACCIONES PREVENTIVAS</t>
  </si>
  <si>
    <t>(Número de acciones preventivas eficaces / No. de acciones preventivas  cumplidas)*100</t>
  </si>
  <si>
    <t>PORCENTAJE DE CUMPLIMIENTO DEL PLAN DE MEJORAMIENTO</t>
  </si>
  <si>
    <t>NIVEL DE CUMPLIMIENTO DEL PLAN  DE MANEJO DE RIESGOS</t>
  </si>
  <si>
    <t>Sumatoria del % de avance en la ejecución de las acciones preventivas / No  total de acciones preventivas vencidas.</t>
  </si>
  <si>
    <t>(No. de dependencias   que administran adecuadamente su archivos de gestión / No. total de dependencias)*100</t>
  </si>
  <si>
    <t>41 INDICADORES</t>
  </si>
  <si>
    <t>GESTIÓN DE TIC´S</t>
  </si>
  <si>
    <t>Sumatoria del % de avance en la ejecución de las metas del plan /No  total de metas vencidas</t>
  </si>
  <si>
    <t xml:space="preserve">26 Días o más </t>
  </si>
  <si>
    <t>Entre 21 y 25 días</t>
  </si>
  <si>
    <t xml:space="preserve">Entre 16 y 20 días </t>
  </si>
  <si>
    <t>Menor o igual a 15 días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</si>
  <si>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</si>
  <si>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</si>
  <si>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</si>
  <si>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</si>
  <si>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</si>
  <si>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</si>
  <si>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</si>
  <si>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</si>
  <si>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</si>
  <si>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</si>
  <si>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</si>
  <si>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</si>
  <si>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</si>
  <si>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</si>
  <si>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</si>
  <si>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</si>
  <si>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</si>
  <si>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</si>
  <si>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</si>
  <si>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</si>
  <si>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</si>
  <si>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</si>
  <si>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</si>
  <si>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Fortalecer el proceso de comunicación del Fondo Pasivo Social de FCN,  a través de los componentes de comunicación organizacional e informativa para mejorar la interacción interna y externa de la Entidad y favorecer el logro de sus objetivos institucionales</t>
  </si>
  <si>
    <t>ATENCIÓN AL CIUDADANO</t>
  </si>
  <si>
    <t xml:space="preserve"> No. de capacitaciones del plan   gestionadas en el periodo  / No. de eventos de capacitación programados para  el periodo*100</t>
  </si>
  <si>
    <t>Se llevo a cabo la revisión por la dirección correspondiente al primer semestre de 2013 el  24 de septiembre de 2013 según acta 015 del comité de revisión por la dirección al sistema integral de gestión (MECI-CALIDAD)</t>
  </si>
  <si>
    <t>Durante el II SEMESTRE realizaron de la siguiente manera: II TRIMESTRE 58 encuestas de una poblacion de 143 y IV TRIMESTRE 57 de una poblacion de 138 de estas encuesta en el ITRIMESTRE se obtuvieron 7 encuesta con nivel de insatisfaccion y en el IV TRIMESTRE 1 encuestra con nivel de insatisfaccion esto se puede evidenciar en la base de datos CONSOLIDACION ENCUESTA POST  2013</t>
  </si>
  <si>
    <t>Durante el II SEMESTRE se radicaron  24914 tramites de los cuales fueran atendidas en termino de oportunidad 23777 obteniendo un nivel de cumplimiento del 95% evidencia sistema de corresondencia y carpeta quejas2013</t>
  </si>
  <si>
    <t>Durante el II semestre de 2013, se presentaron 26 declaraciones de giro y compensacion de las 26 que estaba obligada la entidad a presentar para un cumplimiento del 100% de la meta establecida.</t>
  </si>
  <si>
    <t>Durante el II semestre de 2013 se realizaron  961 visitas de auditoria de servicios de salud de 961 programadas para un cumplimiento del 100% de la meta establecida. Adicionalmente en algunas localidades se realizó un mayor número de visitas de las programdas en el periodo, debido a la necesidad de desplazarse a los puntos de atención de servicios de salud en forma adicional a lo establecido para evaluar y dar solución a dificultades en la prestación de los mismos</t>
  </si>
  <si>
    <t>En el segunso semestre de 2013 se programaron 197 mantenimientos de bienes muebles e inmuebles  como son:  mantenimiento a las redes eléctricas , planta eléctrica, canales, arreglo de sillas, archivadores puestos de trabajo,  cambio de vidrios,  arreglo aspiradora,  teléfonos,  instalaciones de instantes,  canaletas, baños,  puntos de red y arreglo de bodega, se evidencia en el formato de control de mantenimientos de bienes muebles e inmuebles Código APGSADADF 010, carpeta 230.64.01 solicitud mantenimiento muebles</t>
  </si>
  <si>
    <t>En el segundo Semestre de 2013 con la selección abreviada No. 08 de2013, se contrató  QBE SEGUROS S.A, para las siguientes pólizas, seguro de todo riesgo daños materiales, seguro de automóviles, seguros de manejo global de entidades oficiales, seguro de responsabilidad civil extracontractual , seguros de responsabilidad servidores públicos, seguros de daños corporales causados a las personas en accidentes de tránsito –SOAT , Seguro de infidelidad y riesgos financieros, seguro de transporte de valores y cualquier potra que requiera la entidad,  los cuales cubre la totalidad de los bienes adquiridos por la entidad. CONTRATO  078 DE 2013</t>
  </si>
  <si>
    <t>Durante el segundo semestre del 2013 de 29 contratos para liquidar los cuales terminaron a 31 de diciembre de 2012 se liquidaron 29., Es de aclarar que los contratos de prestación de servicio profesionales o de apoyo a la gestión - transacción y Ejecución Instantánea no son objeto de liquidación  de acuerdo a la ley anti tramites - 019-2012.  Evidencia  en la Base de Datos de Liquidación de Contratos de la funcionaria Olga Zabaleta.</t>
  </si>
  <si>
    <t>Durante el II semestre se publicaron en la página  WEB 33 Invitaciones públicas, 4 selecciones abreviadas, 1 licitación Pública, 1 concurso de meritos que se totalizan para el objeto de reporte (evidencias en la página web de la entidad</t>
  </si>
  <si>
    <t>Durante el segundo semestre de 2013, se gestionaron los 32  eventos de capacitación programados para el periodo, para un nivel de cumplimiento del 100% del Plan de Capacitación
EVIDENCIAS SERIE:  210 7101 - PROGRAMAS DE CAPACITACIÓN, FORMACIÓN Y BIENESTAR SOCIAL.</t>
  </si>
  <si>
    <t>La Eficacia en la Planeación y Ejecución del Plan de Bienestar Social fue del 100%, por cuanto se dio cumplimiento a la ejecución de las siete actividades programadas para el Semestre. 
Se elaboró l Informe de Ejecución de los Planes, dentro del cual se incluye el resultado de la Ejecución del  Plan de Bienestar Social con el desarrollo de: 
1) Tarde Deportiva
2) Celebración de Amor y Amistad
3) Premiación Incentivos 2012 – 2013: Mediante Resolución No. 3534 del 17 de Sep-tiembre se proclamaron y reconocieron incentivos al Mejor Empleado de la Enti-dad, Mejores Empleados por Nivel Jerárquico y al Mejor Empleado de Libre Nom-bramiento y Remoción, para el periodo 2012 y 2013. Mediante Resolución No. 3535 del 17 de Septiembre, se hizo un Reconocimiento a los Empleados de la Entidad, que alcanzaron el Nivel Sobresaliente en la Evaluación del Desempeño Laboral en el periodo 2012-2013. El día 27 de Septiembre en acto público presidido por el Di-rector General, se llevó a cabo la Ceremonia de Reconocimiento.
4) Convocatoria para Equipos de Trabajo de Excelencia 2013
5) Celebración Navidad para los Niños
6) Celebración Fin de Año de la Entidad
7)  Actividades Plan Intervención Clima Laboral: Seminario taller sobre la Metodología  para adelantar el PROCESO DE REORGANIZACIÓN ADMINISTRATIVA, posteriormente cada proceso adelantó la descripción de cada cargo; Seminario Taller: SENSIBILIZACIÓN DIFE-RENCIAS INDIVIDUALES, el cual fue dirigido para ciento diecisiete (117) funcionarios y tra-bajadores de la Entidad; Reuniones con GRUPOS FOCALES (Contabilidad, Afiliaciones y Prestaciones Económicas); para profundizar en los resultados del Clima Organizacional de sus procesos. Como resultado cada grupo identificó los compromisos que fueron docu-mentados en un Contrato Psicológico.
Adicionalmente se llevó a cabo la Celebración del Día de los Niños en Compensar el día 26 de Octubre y el 31 de Octubre los funcionarios que tienen hijos menores de 13 años, salieron a la 1:00 p.m., para que pudieran compartir con sus niños la Celebración del Halloween.
EVIDENCIAS SERIE:  210 7101 - PROGRAMAS DE CAPACITACIÓN, FORMACIÓN Y BIENESTAR SOCIAL.</t>
  </si>
  <si>
    <t xml:space="preserve">
Para el  segundo semestre se  ejecutaron los dos productos  programados,  logrando cumplimiento del 100% satisfactorio así. 
1).  Se ejecutaron todas las actividades programadas para el segundo semestre en el Plan de Salud Ocupacional, que se encuentran detalladas en los informes trimestrales del Plan y archivadas en  OCUPACIONAL 2013-Z1071-2
2). Se elaboró la propuesta del Plan de Capacitación del Sistema de Gestión de la Seguridad y Salud en el trabajo 2014; el cual fue proyectado por la Responsable de las actividades de Salud, archivada según la Tabla de Retención Documental PLAN DE SALUD OCUPACIONAL  2014-Z1071-2.
</t>
  </si>
  <si>
    <t>No aplica ya que  hace dos año la CGR no ha reAaaizado visita  a esta Entidad</t>
  </si>
  <si>
    <t>No aplica ya que  hace dos año la CGR no ha relaizado visita  a esta Entidad</t>
  </si>
  <si>
    <t>EL 96% EQUIVALE A LO RECAUDADO Y COMPENSADO DURANTE EL PERIODO DE JUNIO A NOV DE 2013, EL 4% CORRESPONDE A RECAUDO SIN AUTOLIQUIDACION, SITUADO FISCAL, MESADAS ATRASADAS. ESTE INDICADOR TAMBIEN NOS SEÑALA QUE  A CADA CONTRATISTA EL FONDO LE ESTA CANCELADO $103,920  POR AFILIADO</t>
  </si>
  <si>
    <t xml:space="preserve">Durante el 2do semestre de 2013, el valor de la cartera vencida es de $1,701,300,399, (Por cuotas partes:  $1,659,463,912, y por aportantes morosos del SGSSS: $41.836.487)  frente al valor total de la cartera de la entidad  por valor de $1,701,300,399.  Los deudores de arrendamientos por inmuebles no registran cartera vencida.  </t>
  </si>
  <si>
    <t xml:space="preserve">Durante el 2do semestre de 2013, hubo 60 deudores morosos con trámite de cobro persuasivo (18 de cuotas partes y 42 aportantes morosos del SGSSS), frente a 60 deudores morosos de la entidad; obteniendo un resultado eficaz y satisfactorio al 100% en las actividades realizadas necesarias para la defensa y protección de los intereses de la nación y del Fondo mismo. Los deudores de arrendamientos por muebles e inmuebles no registran morosidad con trámite de cobro persuasivo.  </t>
  </si>
  <si>
    <t>Durante el II semestre de la  vigencia 2013 se realizo el seguimiento a los procesos laborales - administrativos civiles y penales registrado en la base datos de los procesos Judiciales los cuales son presentados por los diferentes Abogados externos que atiende la defensa judicial de la entidad. En total se realizó seguimiento de supervision  a 913 procesos durante el periodo. La evidencia se puede observar en medio fìsico de cada uno de los informes rendidos por los apoderados externos en cada carpeta TDR  130-23-06 - INFORMES PLOTER y en la base de datos  del  funcionario encargado Anuar Augusto Mercado.</t>
  </si>
  <si>
    <t xml:space="preserve">Se realizaron 18 seguimientos a los archivos de gestión de las distintas dependencias del FPS, se programó un seguimiento a cada proceso por semestre. La evidencia se encuentra en la carpeta de seguimiento 2013 220-5202, 2013.  </t>
  </si>
  <si>
    <t>Los recursos tecnólogicos y humanos no han sido suministrado para la ejecución de esta actividad, estamos a la espera de la entrega de estos recursos</t>
  </si>
  <si>
    <t>Se programaron 14 transferencias primarias en el primer semestre,  todos los procesos realizaron las transferencias de acuerdo con la programación. La evidencia se encuentra consignada en la carpeta TRANFERENCIAS DOCUMENTALES 2011 220-5202, 2013; además  el archivo CONTROL DE TRANSFERENCIAS ubicado en el equipo de computo del profesional II de la oficina de gestión documental.</t>
  </si>
  <si>
    <t>Durante la vigencia 2013 el proceso Seguimiento y Evaluación Independiente presento a los entes de control un total de 21 informes asi: 12 en el primer semestre y 9 en el segundo semestre; la copia de los mismos se encuentran custodiadas en la TRD 110-53-01 informe a Entidades.</t>
  </si>
  <si>
    <t>REPORTE INDICADORES ESTRATEGICOS SEGUNDO SEMESTRE SEMESTRE 2013</t>
  </si>
  <si>
    <t>Durante el II semestre de 2013, se realizaron 2628  encuestas de satisfaccion de la cuales 2627 obtivieron un nivel de satisfaccion dando un cumplimiento del 100% de la meta establecida. Informacion que se puede evidenciar en la base de datos encuestas de satisfaccion 2013.</t>
  </si>
  <si>
    <t xml:space="preserve">En el segundo semestre del 2013 se presentaron 2203 quejas, de las cuales se resolvieron antes de los 15 dias habiles 968, las quejas restantes se les dio inicial antes de los 15 dias habiles, mas sin embargo por sus caracteristicas requieren una gestion o tramite mas dispendioso y largo, aspecto que demora la solucion definitiva. </t>
  </si>
  <si>
    <t>Durante el segundo semestre del año 2.013, se radicaron un total aproximado de 3,750 solicitudes por diferentes conceptos relacionados con el reconocimiento de prestaciones económicas, de las cuales fueron tramitadas un total de 3,571. Las solicitudes pendientes obedecen principalmente a que se deban tramitar en el primer trimestre del año 2.014, o en espera que se aporten documentos o certificaciones de los usuarios o areas de la entidad.Evidencia que se encuentra alojada en la base de datos de prestaciones economicas tramites de los abogados.</t>
  </si>
  <si>
    <t>Durante el segundo semestre del año 2.013, se tramitaron y atendieron un total aproximado de 5,714 solicitudes por diferentes conceptos relacionados con las novedades a aplicar en las nóminas de pensionados (FERROCARRILES NACIONALES DE COLOMBIA, FUNDACION SAN JUAN DE DIOS ); de las cuales fueron tramitadas un total de 5,714, para un total de cumplimiento del 100% de novedades aplicadas.Evidencia que se encuentra alojada en la base de datos tramites de abogados.</t>
  </si>
  <si>
    <t>Durante el segundo semestre del año 2013 se prestaron 418 servicios de soporte de 418 servicios de soporte solicitados; evidencia que se encuentra soportada en la carpeta 120.62.01 control servicios informaticos 2013</t>
  </si>
  <si>
    <t>Durante el periodo objeto de reporte se evidencio que fueron adelantadas oportunamente todas las actuaciones para el avance de los 139  procesos de cobro coactivo  de los cuales fueron terminados  24. se evidencia a cada uno de los espedientes de los procesos respectivos.</t>
  </si>
  <si>
    <t>Corresponde al valor comprometido del presupuesto de la entidad el 2% faltante corresponde a las cuentas por pagar y/o reservas presupuestales que se ejecutan en la vigencia 2014, esta informacion se puede evidenciar en la carpeta ejecucion presupuestales TRD SF-40078-03.</t>
  </si>
  <si>
    <t>Este reporte se hace con corte a noviembre 30 del 2013 ya que se tiene plazo de registrar los ingresoso de diciembre a 20 de enero del 2014. esta informacion se puede evidenciar en la carpeta ejecucion presupuestales TRD SF-40078-03.</t>
  </si>
  <si>
    <t>En octubre de 2013 se recibieron avaluos tecnicos, por falta de tiempo para realizar proceso comercialización</t>
  </si>
  <si>
    <t>En el segundo Semestre de 2013 se realizó  11 traslados presupuestales GAD 20132300049523 DE 19-07-2013, GAD 20132300060223 de 03-096-2013, GAD 20132300061203 de 5-09-2013, GAD 20132300066143 DE 24-09-2013, GAD 20132300068293 de 1-10-2013, GAD 20132300073163 DE 16-10-2013,GAD 20132300082883 DE 18-11-2013, GAD 20132300086503 DE 29-11-2013, GAD 20132300087863 DE 3-12-2013, GAD 20132300089253 DE 6-12-2013, GAD 20132300091263 DE 12 -12-2013.</t>
  </si>
  <si>
    <t>En segundo semestre del 2013 se programaron 30 mantenimientos en el plan de mantenimientos y se ejecutaron 30 se evidencia en la carpeta de tabla de retencion documental 230,6401</t>
  </si>
  <si>
    <t>N/A</t>
  </si>
  <si>
    <t>Durante el tercer trimestre de la vigencia 2013 no se terminaron acciones preventivas documentadas dentro del plan de manejo de riesgos.</t>
  </si>
  <si>
    <t>El cumplimiento de Plan estratégico para el año 2013 fue del 100%, cumpliendo en su totalidad las metas propuestas en el año por los diferentes procesos.</t>
  </si>
  <si>
    <t>Durante el tercer trimestre se evidencia un 24% de cumplimiento del plan de mejoramiento con respecto a la meta planteada. Esta informacion se puede evidenciar en el plan de mejoramiento institucional correspondiente al III trimestre del 2013.</t>
  </si>
  <si>
    <t>Durante el segundo semestre del 2013 se alcanzo un porcentaje de cumplimiento de los indicadores estrategicos del 35 % evidenciando un bajo cumplimiento de los indicadores los cuales se deben revisar y ajustar para poder darle cumplimiento a estos y medir de manera mas eficas el desempeño de los procesos</t>
  </si>
  <si>
    <t>Durante el III trimestre de la vigencia 2013 se ejecutaron y terminaron 32 acciones correctivas en el Plan de Mejoramiento Institucional de las cuales fueron eficaces 26 alcanzando un porcentaje de cumplimiento del plan en un 81% y con respecto a la meta establecida se alcanzo un 86% de cumplimiento,informacion que se puede evidenciar en el seguimiento al plan de mejoramiento institucional del III trimestre vigencia 2013.</t>
  </si>
  <si>
    <t>Durante el segundo semestre se alcanzo un nivel de cumplimiento del pla ed manejo de riesgos  de 42% ubicandose en un rango insatisfactorio e calificacion, o cual nos indica que se deben tomar acciones para gestionar el aumento de cumplimiento del plan de manejo de riesgo.</t>
  </si>
  <si>
    <t>CON CORTE 31 DE DICIEMBRE DE 2013 LOS RESULTADOS DEL PLAN DE MEJORAMIENTO INSTITUCIONAL  EVIDENCIO 156 METAS ESTABLECIDAS VENCIDAS DE LAS CUALES LA SUMATORIA DE LOS PORCENTAJES DE CUMPLIMIENTO  DE LAS MISMAS ES IGUAL A 7867% QUE EN PROMEDIO ES DEL 50%</t>
  </si>
  <si>
    <t>CON CORTE A 31 DE DICIEMBRE LOS RESULTADOS DEL PLAN DE MANEJO DE RIESGOS EVIDENCIO 94 ACCIONES CORRECTIVAS VENCIDAS DE LAS CUALES LA SUMATORIA DEL PORCENTAJE DE LAS MISMAS ES IGUAL A 6387% QUE EN PROMEDIO ES DEL 68%</t>
  </si>
  <si>
    <t>LINA ALEJANDRA MORALES</t>
  </si>
  <si>
    <t>SE EVIDENCIA ACTA NO. 15 DEL 24/09/2013 DEL COMITÉ COORDINADOR DEL SISTEMA DE CONTROL INTERNO Y CALIDAD DONDE SE LLEVO A CABO LA REUNION CORRESPONDIENTE A LA REVISION POR LA DIRECCION DEL I SEMESTRE DE 2013; EL ACTA SE ENCUENTRA PUBLICADA EN LA INTRANET.</t>
  </si>
  <si>
    <t>EN EL IV TRIMESTRE SE EVIDENCIO 66 ACCIONES CORRECTIVAS CUMPLIDAS DE LAS CUALES 4 NO FUERON EFICACES Y REQUIEREN REDEFINICION DE METAS; EN EL III TRIMESTRE SE EVIDENCIO 31 ACCIONES CORRECTIVAS CUMPLIDAS DE LAS CUALES 6 NO FUERON EFICACES 6  Y REQUIEREN REDEFINICION DE METAS, POR LO TANTO EN EL II SEMESTRE DE 2013 FUERON 87 ACCIONES EFICACES DE 97 Y 10 ACCIONES CORRECTIVAS EN TOTAL QUE REQUIEREN REDEFINICION,  LO QUE DA POR RESULTADO UN PORCENTAJE DEL 90% DE CUMPLIMIENTO. ESTA INFORMACION SE ENCUENTRA EN LOS RESULTADOS DEL III Y IV TRIMESTRE DE 2013 DEL PMI PUBLICADOS EN LA WEB E INTRANET DEL FPS.</t>
  </si>
  <si>
    <t>EN EL III TRIMESTRE DE 2013 SE EVIDENCIO 16 ACCIONES PREVENTIVAS CERRADAS DE LAS CUALES 15 FUERON EFICACES; EN EL IV TRIMESTRE DE 2013 SE EVIDENCIO 51 ACCIONES PREVENTIVAS CERRADAS DE LAS CUALES 44 FUERON EFICACES, LO QUE EN EL II SEMESTRE DE 2013 PRESENTA 67 ACCIONES CERRADAS DE LAS CUALES 59 FUERON EFICACES REPORTE QUE SE ENCUETRA EN LOS RESULTADOS DEL III Y IV TRINESTRE DE 2013 DEL PLAN DE MANEJO DE RIESGOS PUBLICADOS EN LA WEB E INTRANET DEL FPS.</t>
  </si>
  <si>
    <t>Se evidencia cumplimiento de Plan estratégico para el año 2013 fue del 100%, cumpliendo en su totalidad las metas propuestas en el año por los diferentes procesos.</t>
  </si>
  <si>
    <t>SE EVIDENCIA MEDIANTE BASE DE DATOS MAGNETICO "CONSOLIDACION ENCUESTA POST 2013"  QUE DURANTE EL III TRIMESTRE DE 2013 SE REALIZARON 58 ENCUESTAS DE LAS CUALES 51 FUERON SATISFACTORIAS Y EN EL IV TRIESTRE 57 ENCUESTAS DE LAS CUALES 56 FUERON SATISFACTORIAS DE LAS RESTANTES QUE SE ENCUENTRAN EN INSATISFACCION 7 FUERON DEL III TRIMESTRE Y  DEL IV TRIMESTRE D E2013.                                                 NOTA: EL PROMEDIO DE ENCUESTAS SE SACA MEDIANTE FORMULA QUE TIENE LA FUNCIONARIA ROSELYS SILVA SEGUN TENIENDO EN CUENTA EL PROMEDIO DE POBLACION CON LA QUE SE TIENE CONTACTO.</t>
  </si>
  <si>
    <t>SE EVIDENCIA EN  LA BASE DE DATOS "ENCUESTAS DE SATISFACCION 2013" QUE SE REALIZARON 2704 ENCUESTAS DE SATISFACCION DE LAS CUALES 2704 CON RESULTADO BUENO  Y 1 COMO RESULTADO MALO EN EL II SEMESTRE DE 2013.</t>
  </si>
  <si>
    <t>EN LA CARPETA MAGNETICA DE TRAMITES 2013 SUMINISTRADA POR LA FUNCIONARIA ROSELYS SILVA SE EVIDENCIA EL NO. DE ENTRADA DE TRAMITES POR DEPENDENCIA DONDE EN SU TOTALIDAD SUMA 22711 CON EL NO. RESPECTIVO DE TRAMITES FINALIZADOS DE 21892 EN SU TOTAL PARA UNA CONCLUCION DEL 96% DE SATISFACCION</t>
  </si>
  <si>
    <t>EN LA BASE DE DATOS "CONSOLIDADO QUEJAS"  QUE CUSTODIA LA FUNCIONARIA ROSELYS SILVA CON QUIEN SE REALIZO LA SUMATORIA REQUERIDA SE EVIDENCIA EN EL II I TRIMESTRE 928 QUEJAS DE LAS CUALES 622 FUERON TRAMITADAS Y RESUELTAS EN LOS TERMINOS DE 15 DIAS; EN EL IV TRIMESTRE 801 QUEJAS DE LAS CUALES EN TERMINOS SE TRAMITARON 484 PARA UN TOTAL DEL II SEMESTRE DE 1729 QUEJAS RECIBIDAS DE LAS CUALES 1111 FUERON RESUELTAS A TIEMPO.</t>
  </si>
  <si>
    <t>Los recursos tecnólogicos y humanos no han sido suministrados para la ejecución de esta actividad, estamos a la espera de la entrega de estos recursos</t>
  </si>
  <si>
    <t>EN LA CARPETA  SEGUIMIENTOS ARCHIVOS DE GESTION 2013 CON TRD 220 52 02 SE EVIDENCIA LOS RESULTADOS DE LOS 18 SEGUIMIENTOS REALIZADOS EN LAS FECHAS ESTIPULADASEN EL CRONOGRAMA POR PROCESOS.</t>
  </si>
  <si>
    <t>SE EVIDENCIO EN LA CARPETA "TRANSFERENCIAS DOCUMENTALES 2013" CON TRD 2011 52 02 LAS PLANILLAS POR MEDIO DE LAS CUALES SE REALIZO LAS RESPECTIVAS TRASFERENCIAS DOCUMENTALES PROGRAMADAS ALLI REPOSAN.  EL GIT DE CONTABILIDAD PRESENTO UNA TRANSFERENCIA DE LAS DOS PROGRAMADAS.</t>
  </si>
  <si>
    <t>SE EVIDENCIA EN LA CARPETA DE COMPENSACION 13 DECLARACIONES DE GIRO Y COMPENSACION QUE SE REALIZARON CON EL DECRETO 2280 Y 13 DECLARACIONES MAS EN LA CARPETA VIRTUAL DE COMPENSACIONES DONDE SE REGISTRAN 4 POR MES DESDE OCTUBLE, ESTOS REALIZADOS CON EL DECRETO 4023 PARA UN TOTAL DE 26 EN EL II SEMESTRE.</t>
  </si>
  <si>
    <t>SE EVIDENCIA EN  LA TABLA DE DATOS SUMINISTRADA "INFORMES DE GESTION CONSOLIDADO II SEMESTRE"  EL CUMPLIMIENTO DE 961 AUDITORIAS DE SERVICIOS DE SALUD  EN EL PERIODO EVALUADO, Y ADICIONAL  48 QUE NO SE ENCUENTRAN PROGRAMADAS</t>
  </si>
  <si>
    <t>EN LA CARPETA "SOLICITUD MANTENIMIENTO MUEBLES" TRD 230 64 01 SE EVIDENCIA EL REGISTRO DE 197 MANTENIMIENTOS REALIZADOS DURANTE EL PERIODO EVALUADO.</t>
  </si>
  <si>
    <t>SE EVIDENCIA MEDIANTE EL FORMETO DE PROGRAMACION GENERAL DE MANTENIMIENTOS UN TOTAL DE 17 MANTENIMIENTOS REALIZADOS DURANTE EL II SEMESTRE DE 2013.</t>
  </si>
  <si>
    <t xml:space="preserve">MEDIANTE AZ DE SEGUROS SE EVIDENCIA LAS POLIZAS DE SEGURO ADQUIRIDO CON VIGENCIA DEL 22/12/2013 AL 30/12/2014 EL CUAL CONSTITUYE LAS SIGUIENTES POLIZAS                                      1) POLIZA NO. 000703694128 DE AUTOMOBILES (4 CARROS)                   2) NO. 000703673294 DE VALORES                                                               3) 000703673362 DE RESPONSABILIDAD CIVIL CONTRACTUAL                4)000703673254 RESPONSABILIDAD CIVIL SERVIDORES PUBLICOS 5) 00072100002045 DE SEGURO TODO RIESGO DAÑO MATERIAL          6) 000703673275 INFIDELIDAD DE RIESGOS FINANCIEROS                          7) MANEJO PARA ENTIDADES OFICIALES </t>
  </si>
  <si>
    <t>SE EVIDENCIA LA REALIZACION DEL INFORME EJECUCION DE PLANES DEL II SEMETRE 2013 DONDE SE RELACIONA  EN EL 2° PUNTO LA EJECUCION PLAN DE BIENESTAR EL CUAL SE ENCUENTRA EN CUMPLIMIENTO DEL 100% CON 7 ACTIVIDADES EFICACES DE 7 Y SE EVIDENCIA LA PRESENTACION DEL PROYECTO DE 2014.</t>
  </si>
  <si>
    <t>SEGÚN CORREO ELECTRONICO RECIBIDO SE EVIDENCIA EN EL INFORME DE EJECUCION DE PLANES II SEMETRE COMO 3° PUNTO EJECUCION PLAN DE SALUD OCUPACIONAL Y UN CUADRO DE ECXEL CON LA PROPUESTA DEL PLAN DE BIENESTAR SOCIAL 2014 .</t>
  </si>
  <si>
    <t>Durante el II semestre de 2013 se realizaron 32 eventos de capacitacion asi:  Actualizacion normatividad (7), herramientas informaticas (1), SIIF (3), MECI CALIDAD (6), Regimen disciplinario y acoso laboral (1), Atencion al ciudadano interno y externo (2), Gestion talento humano (7), estrategias de gobierno en linea (1) y reinduccion (4).</t>
  </si>
  <si>
    <t>EN LA CARPETA "CONTROL DE SERVICIOS INFORMATICOS" CON TRD 120 62 01 SE ENCUENTRA PLANILLADO POR FECHAS EL NO. DE SERVICIOS DE SOPORTE REALIZADOS DE MANERA TAL QUE EN EL II SEMESTRE DE 2013 CON NO. DE SOLICITUD DESDE EL 425 DEL 1/7/2013 HASTA EL NO. DE SOLICITUD 839 DEL 23/12/2013 UN TOTAL DE 415 SOPORTES REALIZADOS.</t>
  </si>
  <si>
    <t>Del muestreo realizado se evidenció que de 20 carpetas seleccionadas, se dio trámite oportuno a 15 de ellas. (Trámites extemporáneos: 20132200096952, 20122200267392, 20122200262642, 20132200027112,.20122200298852).</t>
  </si>
  <si>
    <t>De acuerdo al muestreo realizado se evidenció el adecuado trámite de las novedades de nómina. Según base de datos que se lleva al interior del proceso, se han tramitado un total de 5714 novedades.</t>
  </si>
  <si>
    <t>JOSE LUIS YANCES</t>
  </si>
  <si>
    <t>Se evidenció que se gestionó la adjudicación de la Invitación Pública 044 de 2013 a través de la cual el contratista se obligó a presentar los avalúos de los bienes muebles correspondientes antes del 30/01/2014. En cuanto a los bienes inmuebles, se constató que a través del contrato 054 de 2013 se logró el cumplimiento por parte del contratista de la entrega de los avalúos de 33 inmuebles, por lo cual en lo que respecta a los bienes inmuebles se encuentran listos para ser comercializados y se cumplieron las actividades tendientes a dicha comercialización. A pesar de lo anterior no se ha comercializado ningún inmueble.</t>
  </si>
  <si>
    <t>JOSÉ LUIS YANCES RESTÁN</t>
  </si>
  <si>
    <t>Analizados los memorandos GAD 20132300049523 DE 19-07-2013, GAD 20132300060223 de 03-096-2013, GAD 20132300061203 de 5-09-2013, GAD 20132300066143 DE 24-09-2013, GAD 20132300068293 de 1-10-2013, GAD 20132300073163 DE 16-10-2013,GAD 20132300082883 DE 18-11-2013, GAD 20132300086503 DE 29-11-2013, GAD 20132300087863 DE 3-12-2013, GAD 20132300089253 DE 6-12-2013, GAD 20132300091263 DE 12 -12-2013, encontrados en la carpeta 230,69,04, se evidenció la realización de 11 modificaciones al Plan de Adquisiciones de Bienes, Servicios y Obra Pública.</t>
  </si>
  <si>
    <t>Se evidenció que los contratos pendientes por liquidar, a saber, los contratos 050 y 051 de 2012 fueron liquidados atravez de la resoluciones 2681 del 01 Agosto de 2013 y 3080 del 30 de Agosto de 2013 y fueron liquidados la totalidad de los contratos susistibles de liquidacion del año 2012.</t>
  </si>
  <si>
    <t>Conforme a lo constatado en la página web de la entidad, el numerador no corresponde a 23 procesos contractuales publicados sino 39, publicaciones las cuales fueron realizadas.</t>
  </si>
  <si>
    <t>Se evidenció que los informes fueron presentados en su totalidad. No obstante del muestreo realizado se encontró que de 30 informes presentados tres se realizaron de manera extemporánea.</t>
  </si>
  <si>
    <t>Del muestro realizado se evidenció el trámite oportuno de la totalidad de los procesos de cobro coactivo adelantados, de conformidad con la fecha de recepción de los memorandos enviados por parte de Gestión de Cobro. (2013-009 EIS Cucuta, 2013-010 Municipio Pueblo Berrio, 2013-011 Munipio de Girardot, 2013-012 Municipio de Obando, 2013-013 Municipio de Rodalnillo, 2013-014 Hospital Regional de Buenaventua, 2013-015 Municipio de Chinchina, 2013-016 Municipio de Pueblo Viejo)</t>
  </si>
  <si>
    <t>Este indicador se recomienda ser replanteado, debido a que la Contraloria hace mas de Dos años que no visita a la Entidad.</t>
  </si>
  <si>
    <t>JAIME ENRIQUE ESCOBAR RODRIGUEZ</t>
  </si>
  <si>
    <t>Se evidencia la información de la ejecución presupuestal de gastos con corte a Diciembre 31 de 2013</t>
  </si>
  <si>
    <t>Se verificaron la información con corte a 31 de Diciembre de 2013. en la ejecución presupuestal de ingresos. Y se ajusto debido a que la información estaba con corte a Noviembre y le hacia falta sumar los datos de la Unidad Pensiones</t>
  </si>
  <si>
    <t>Se revisò la informaciòn Presentaciòn Procesos de Compensaciòn de junio a Noviembre de 2013, y se verificò los valores Totales del Recaudo Ejecutado durente dicho perìodo y los valores totales recaudo para el perìodo  los cuales se encuentran sustentados en el formulario de Resultado procesos de Giro y Compensaciòn  Segùn Decreto 4023 de 2011. A su vez recomiendo cambiear indicador por otro que tenga mas relaciòn directa con los Estados Financieros.</t>
  </si>
  <si>
    <t>Revisado los Archivos de la cartera Vencida  se evidencia que por cuotas partes el monto asciende a $1.659.463.912 y por Aportantes a Morosos la suma equivale a 41.836.487 soportes que son enviados a Control Interno por correo electrònico</t>
  </si>
  <si>
    <t>Se evidencia en los respectivos archivos la existencia de 61 Deudores Morosos con tràmites de Cobro persuasivo distribuidos de la siguiente manera 19 Deudores de Cuotas partes y 42 Morosos del SGSSS</t>
  </si>
  <si>
    <t>Se evidencia que durante la vigencia 2013 el proceso  Seguimiento y Evaluación Independiente presentó a los Entes de Control un total de 21 informes, soportes que se cotejaron en las carpetas con TRD 110-53-01  Informes a Entidades.</t>
  </si>
  <si>
    <t>MIRIAM DUARTE - AUDITOR DE CALIDAD</t>
  </si>
  <si>
    <t>Durante el II semestre de 2013 se alcanzo un porcentaje de cumplimiento de 90%, porcentaje que corresponde a la sumatoria de los porcentajes de cumplimiento despues del seguimiento dividido entre los 36 indicadores reportados.</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</si>
</sst>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s>
  <fonts count="63">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sz val="12"/>
      <name val="Arial Narrow"/>
      <family val="2"/>
    </font>
    <font>
      <b/>
      <sz val="12"/>
      <name val="Arial Narrow"/>
      <family val="2"/>
    </font>
    <font>
      <b/>
      <sz val="8"/>
      <name val="Arial Narrow"/>
      <family val="2"/>
    </font>
    <font>
      <b/>
      <sz val="8"/>
      <color indexed="9"/>
      <name val="Arial Narrow"/>
      <family val="2"/>
    </font>
    <font>
      <sz val="8"/>
      <name val="Arial Narrow"/>
      <family val="2"/>
    </font>
    <font>
      <sz val="11"/>
      <name val="Arial Narrow"/>
      <family val="2"/>
    </font>
    <font>
      <sz val="12"/>
      <color indexed="8"/>
      <name val="Arial Narrow"/>
      <family val="2"/>
    </font>
    <font>
      <sz val="11"/>
      <color indexed="8"/>
      <name val="Arial Narrow"/>
      <family val="2"/>
    </font>
    <font>
      <sz val="10"/>
      <color indexed="8"/>
      <name val="Arial Narrow"/>
      <family val="2"/>
    </font>
    <font>
      <b/>
      <sz val="10"/>
      <color indexed="8"/>
      <name val="Arial Narrow"/>
      <family val="2"/>
    </font>
    <font>
      <b/>
      <sz val="11"/>
      <color indexed="8"/>
      <name val="Calibri"/>
      <family val="2"/>
    </font>
    <font>
      <sz val="9"/>
      <color indexed="8"/>
      <name val="Calibri"/>
      <family val="2"/>
    </font>
    <font>
      <sz val="8"/>
      <name val="Calibri"/>
      <family val="2"/>
    </font>
    <font>
      <sz val="18"/>
      <color indexed="8"/>
      <name val="Calibri"/>
      <family val="2"/>
    </font>
    <font>
      <sz val="11"/>
      <color indexed="60"/>
      <name val="Calibri"/>
      <family val="2"/>
    </font>
    <font>
      <sz val="12"/>
      <color indexed="60"/>
      <name val="Arial Narrow"/>
      <family val="2"/>
    </font>
    <font>
      <sz val="11"/>
      <name val="Calibri"/>
      <family val="2"/>
    </font>
    <font>
      <u val="single"/>
      <sz val="7.7"/>
      <color indexed="12"/>
      <name val="Calibri"/>
      <family val="2"/>
    </font>
    <font>
      <u val="single"/>
      <sz val="7.7"/>
      <color indexed="20"/>
      <name val="Calibri"/>
      <family val="2"/>
    </font>
    <font>
      <sz val="10"/>
      <name val="Bookman Old Style"/>
      <family val="1"/>
    </font>
    <font>
      <sz val="26"/>
      <color indexed="8"/>
      <name val="Calibri"/>
      <family val="2"/>
    </font>
    <font>
      <sz val="10"/>
      <color indexed="8"/>
      <name val="Bookman Old Style"/>
      <family val="1"/>
    </font>
    <font>
      <sz val="10"/>
      <color indexed="9"/>
      <name val="Bookman Old Style"/>
      <family val="1"/>
    </font>
    <font>
      <b/>
      <sz val="12"/>
      <name val="Bookman Old Style"/>
      <family val="1"/>
    </font>
    <font>
      <sz val="12"/>
      <name val="Bookman Old Style"/>
      <family val="1"/>
    </font>
    <font>
      <sz val="12"/>
      <color indexed="8"/>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Bookman Old Style"/>
      <family val="1"/>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12"/>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rgb="FF92D050"/>
        <bgColor indexed="64"/>
      </patternFill>
    </fill>
    <fill>
      <patternFill patternType="solid">
        <fgColor indexed="22"/>
        <bgColor indexed="64"/>
      </patternFill>
    </fill>
    <fill>
      <patternFill patternType="solid">
        <fgColor rgb="FF00B0F0"/>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theme="1" tint="0.49998000264167786"/>
        <bgColor indexed="64"/>
      </patternFill>
    </fill>
    <fill>
      <patternFill patternType="solid">
        <fgColor rgb="FFFFFF00"/>
        <bgColor indexed="64"/>
      </patternFill>
    </fill>
    <fill>
      <patternFill patternType="solid">
        <fgColor rgb="FF66FFFF"/>
        <bgColor indexed="64"/>
      </patternFill>
    </fill>
    <fill>
      <patternFill patternType="solid">
        <fgColor rgb="FFFF99CC"/>
        <bgColor indexed="64"/>
      </patternFill>
    </fill>
    <fill>
      <patternFill patternType="solid">
        <fgColor theme="6" tint="-0.4999699890613556"/>
        <bgColor indexed="64"/>
      </patternFill>
    </fill>
    <fill>
      <patternFill patternType="solid">
        <fgColor theme="1"/>
        <bgColor indexed="64"/>
      </patternFill>
    </fill>
    <fill>
      <patternFill patternType="solid">
        <fgColor indexed="5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style="double"/>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4"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20"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318">
    <xf numFmtId="0" fontId="0" fillId="0" borderId="0" xfId="0" applyFont="1" applyAlignment="1">
      <alignment/>
    </xf>
    <xf numFmtId="3" fontId="4" fillId="32" borderId="10" xfId="0" applyNumberFormat="1" applyFont="1" applyFill="1" applyBorder="1" applyAlignment="1" applyProtection="1">
      <alignment horizontal="center" vertical="center" wrapText="1"/>
      <protection locked="0"/>
    </xf>
    <xf numFmtId="9" fontId="4" fillId="32" borderId="10" xfId="102" applyFont="1" applyFill="1" applyBorder="1" applyAlignment="1" applyProtection="1">
      <alignment horizontal="center" vertical="center" wrapText="1"/>
      <protection locked="0"/>
    </xf>
    <xf numFmtId="0" fontId="4" fillId="32" borderId="10" xfId="0" applyFont="1" applyFill="1" applyBorder="1" applyAlignment="1" applyProtection="1">
      <alignment horizontal="center" vertical="center" wrapText="1"/>
      <protection locked="0"/>
    </xf>
    <xf numFmtId="9" fontId="5" fillId="32" borderId="10" xfId="102" applyFont="1" applyFill="1" applyBorder="1" applyAlignment="1" applyProtection="1">
      <alignment horizontal="center" vertical="center" wrapText="1"/>
      <protection locked="0"/>
    </xf>
    <xf numFmtId="0" fontId="0" fillId="33" borderId="0" xfId="0" applyFill="1" applyAlignment="1">
      <alignment/>
    </xf>
    <xf numFmtId="0" fontId="16" fillId="33" borderId="0" xfId="0" applyFont="1" applyFill="1" applyAlignment="1">
      <alignment/>
    </xf>
    <xf numFmtId="0" fontId="3" fillId="34" borderId="10"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3" fillId="18" borderId="10" xfId="0" applyFont="1" applyFill="1" applyBorder="1" applyAlignment="1" applyProtection="1">
      <alignment horizontal="center" vertical="center" wrapText="1"/>
      <protection/>
    </xf>
    <xf numFmtId="9" fontId="12" fillId="32" borderId="11" xfId="102" applyFont="1" applyFill="1" applyBorder="1" applyAlignment="1" applyProtection="1">
      <alignment horizontal="center" vertical="center" wrapText="1"/>
      <protection/>
    </xf>
    <xf numFmtId="0" fontId="20" fillId="0" borderId="0" xfId="0" applyFont="1" applyAlignment="1">
      <alignment/>
    </xf>
    <xf numFmtId="0" fontId="10" fillId="35" borderId="12" xfId="73" applyFont="1" applyFill="1" applyBorder="1" applyAlignment="1">
      <alignment vertical="center"/>
      <protection/>
    </xf>
    <xf numFmtId="0" fontId="10" fillId="35" borderId="13" xfId="73" applyFont="1" applyFill="1" applyBorder="1" applyAlignment="1">
      <alignment vertical="center"/>
      <protection/>
    </xf>
    <xf numFmtId="3" fontId="0" fillId="0" borderId="0" xfId="0" applyNumberFormat="1" applyAlignment="1">
      <alignment/>
    </xf>
    <xf numFmtId="0" fontId="5" fillId="32" borderId="11" xfId="0" applyFont="1" applyFill="1" applyBorder="1" applyAlignment="1" applyProtection="1">
      <alignment horizontal="center" vertical="center" wrapText="1"/>
      <protection/>
    </xf>
    <xf numFmtId="0" fontId="19" fillId="32" borderId="10" xfId="0" applyFont="1" applyFill="1" applyBorder="1" applyAlignment="1">
      <alignment horizontal="center"/>
    </xf>
    <xf numFmtId="0" fontId="6" fillId="32" borderId="10"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wrapText="1"/>
      <protection/>
    </xf>
    <xf numFmtId="9" fontId="6" fillId="32" borderId="10" xfId="102" applyFont="1" applyFill="1" applyBorder="1" applyAlignment="1" applyProtection="1">
      <alignment horizontal="center" vertical="center" wrapText="1"/>
      <protection/>
    </xf>
    <xf numFmtId="9" fontId="6" fillId="32" borderId="10" xfId="0" applyNumberFormat="1" applyFont="1" applyFill="1" applyBorder="1" applyAlignment="1" applyProtection="1">
      <alignment horizontal="center" vertical="center" wrapText="1"/>
      <protection/>
    </xf>
    <xf numFmtId="0" fontId="0" fillId="36"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7" borderId="0" xfId="0" applyFill="1" applyAlignment="1">
      <alignment/>
    </xf>
    <xf numFmtId="0" fontId="26" fillId="0" borderId="0" xfId="0" applyFont="1" applyAlignment="1">
      <alignment/>
    </xf>
    <xf numFmtId="0" fontId="0" fillId="2" borderId="10" xfId="0" applyFill="1" applyBorder="1" applyAlignment="1">
      <alignment vertical="center"/>
    </xf>
    <xf numFmtId="0" fontId="0" fillId="38" borderId="10" xfId="0" applyFill="1" applyBorder="1" applyAlignment="1">
      <alignment vertical="center"/>
    </xf>
    <xf numFmtId="0" fontId="0" fillId="0" borderId="10" xfId="0" applyBorder="1" applyAlignment="1">
      <alignment/>
    </xf>
    <xf numFmtId="0" fontId="22" fillId="33" borderId="0" xfId="0" applyFont="1" applyFill="1" applyAlignment="1">
      <alignment/>
    </xf>
    <xf numFmtId="0" fontId="8" fillId="39" borderId="10" xfId="0" applyFont="1" applyFill="1" applyBorder="1" applyAlignment="1" applyProtection="1">
      <alignment horizontal="center" vertical="center" wrapText="1"/>
      <protection/>
    </xf>
    <xf numFmtId="0" fontId="8" fillId="40" borderId="10" xfId="0" applyFont="1" applyFill="1" applyBorder="1" applyAlignment="1" applyProtection="1">
      <alignment horizontal="center" vertical="center" wrapText="1"/>
      <protection/>
    </xf>
    <xf numFmtId="0" fontId="9" fillId="41"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wrapText="1"/>
      <protection/>
    </xf>
    <xf numFmtId="0" fontId="8" fillId="10" borderId="10" xfId="0" applyFont="1" applyFill="1" applyBorder="1" applyAlignment="1" applyProtection="1">
      <alignment horizontal="center" vertical="center" wrapText="1"/>
      <protection/>
    </xf>
    <xf numFmtId="0" fontId="12" fillId="34" borderId="10" xfId="87" applyFont="1" applyFill="1" applyBorder="1" applyAlignment="1" applyProtection="1">
      <alignment horizontal="center" vertical="center"/>
      <protection/>
    </xf>
    <xf numFmtId="0" fontId="14" fillId="34" borderId="10" xfId="87" applyFont="1" applyFill="1" applyBorder="1" applyAlignment="1" applyProtection="1">
      <alignment horizontal="justify" vertical="center" wrapText="1"/>
      <protection/>
    </xf>
    <xf numFmtId="0" fontId="13" fillId="34" borderId="10" xfId="87" applyFont="1" applyFill="1" applyBorder="1" applyAlignment="1" applyProtection="1">
      <alignment horizontal="center" vertical="center"/>
      <protection/>
    </xf>
    <xf numFmtId="0" fontId="14" fillId="34" borderId="10" xfId="87" applyFont="1" applyFill="1" applyBorder="1" applyAlignment="1" applyProtection="1">
      <alignment horizontal="center" vertical="center" wrapText="1"/>
      <protection/>
    </xf>
    <xf numFmtId="0" fontId="13" fillId="34" borderId="10" xfId="87" applyFont="1" applyFill="1" applyBorder="1" applyAlignment="1" applyProtection="1">
      <alignment horizontal="center" vertical="center" wrapText="1"/>
      <protection/>
    </xf>
    <xf numFmtId="0" fontId="15" fillId="34" borderId="10" xfId="87" applyFont="1" applyFill="1" applyBorder="1" applyAlignment="1" applyProtection="1">
      <alignment horizontal="center" vertical="center" wrapText="1"/>
      <protection/>
    </xf>
    <xf numFmtId="49" fontId="13" fillId="34" borderId="10" xfId="87" applyNumberFormat="1" applyFont="1" applyFill="1" applyBorder="1" applyAlignment="1" applyProtection="1">
      <alignment horizontal="justify" vertical="center"/>
      <protection/>
    </xf>
    <xf numFmtId="0" fontId="12" fillId="34" borderId="10" xfId="87" applyFont="1" applyFill="1" applyBorder="1" applyAlignment="1" applyProtection="1">
      <alignment horizontal="center" vertical="center" wrapText="1"/>
      <protection/>
    </xf>
    <xf numFmtId="9" fontId="12" fillId="34" borderId="10" xfId="103" applyFont="1" applyFill="1" applyBorder="1" applyAlignment="1" applyProtection="1">
      <alignment horizontal="center" vertical="center" wrapText="1"/>
      <protection/>
    </xf>
    <xf numFmtId="49" fontId="6" fillId="32" borderId="10" xfId="0" applyNumberFormat="1" applyFont="1" applyFill="1" applyBorder="1" applyAlignment="1" applyProtection="1">
      <alignment horizontal="justify" vertical="center"/>
      <protection/>
    </xf>
    <xf numFmtId="0" fontId="6" fillId="18" borderId="10" xfId="0" applyFont="1" applyFill="1" applyBorder="1" applyAlignment="1" applyProtection="1">
      <alignment horizontal="center" vertical="center"/>
      <protection/>
    </xf>
    <xf numFmtId="0" fontId="6" fillId="18" borderId="10" xfId="0" applyFont="1" applyFill="1" applyBorder="1" applyAlignment="1" applyProtection="1">
      <alignment horizontal="center" vertical="center" wrapText="1"/>
      <protection/>
    </xf>
    <xf numFmtId="0" fontId="12" fillId="18" borderId="10" xfId="0" applyFont="1" applyFill="1" applyBorder="1" applyAlignment="1" applyProtection="1">
      <alignment horizontal="center" vertical="center" wrapText="1"/>
      <protection/>
    </xf>
    <xf numFmtId="0" fontId="5" fillId="18" borderId="10" xfId="0" applyFont="1" applyFill="1" applyBorder="1" applyAlignment="1" applyProtection="1">
      <alignment horizontal="center" vertical="center" wrapText="1"/>
      <protection/>
    </xf>
    <xf numFmtId="49" fontId="6" fillId="18" borderId="10" xfId="0" applyNumberFormat="1" applyFont="1" applyFill="1" applyBorder="1" applyAlignment="1" applyProtection="1">
      <alignment horizontal="justify" vertical="center"/>
      <protection/>
    </xf>
    <xf numFmtId="9" fontId="6" fillId="18" borderId="10" xfId="0" applyNumberFormat="1" applyFont="1" applyFill="1" applyBorder="1" applyAlignment="1" applyProtection="1">
      <alignment horizontal="center" vertical="center" wrapText="1"/>
      <protection/>
    </xf>
    <xf numFmtId="9" fontId="6" fillId="32" borderId="10" xfId="102" applyNumberFormat="1" applyFont="1" applyFill="1" applyBorder="1" applyAlignment="1" applyProtection="1">
      <alignment horizontal="center" vertical="center" wrapText="1"/>
      <protection/>
    </xf>
    <xf numFmtId="0" fontId="5" fillId="32" borderId="12" xfId="0" applyFont="1" applyFill="1" applyBorder="1" applyAlignment="1" applyProtection="1">
      <alignment vertical="center" wrapText="1"/>
      <protection locked="0"/>
    </xf>
    <xf numFmtId="0" fontId="5" fillId="32" borderId="13" xfId="0" applyFont="1" applyFill="1" applyBorder="1" applyAlignment="1" applyProtection="1">
      <alignment vertical="center" wrapText="1"/>
      <protection locked="0"/>
    </xf>
    <xf numFmtId="9" fontId="25" fillId="34" borderId="10" xfId="102" applyFont="1" applyFill="1" applyBorder="1" applyAlignment="1" applyProtection="1">
      <alignment horizontal="center" vertical="center" wrapText="1"/>
      <protection locked="0"/>
    </xf>
    <xf numFmtId="0" fontId="25" fillId="10" borderId="10" xfId="0" applyFont="1" applyFill="1" applyBorder="1" applyAlignment="1">
      <alignment horizontal="center" vertical="center" wrapText="1"/>
    </xf>
    <xf numFmtId="0" fontId="25" fillId="42" borderId="10" xfId="0" applyFont="1" applyFill="1" applyBorder="1" applyAlignment="1">
      <alignment horizontal="center" vertical="center" wrapText="1"/>
    </xf>
    <xf numFmtId="0" fontId="25" fillId="10" borderId="10" xfId="0" applyFont="1" applyFill="1" applyBorder="1" applyAlignment="1" applyProtection="1">
      <alignment horizontal="center" vertical="center" wrapText="1"/>
      <protection/>
    </xf>
    <xf numFmtId="0" fontId="25" fillId="43" borderId="10" xfId="0" applyFont="1" applyFill="1" applyBorder="1" applyAlignment="1" applyProtection="1">
      <alignment horizontal="center" vertical="center" wrapText="1"/>
      <protection/>
    </xf>
    <xf numFmtId="9" fontId="25" fillId="32" borderId="10" xfId="102" applyFont="1" applyFill="1" applyBorder="1" applyAlignment="1" applyProtection="1">
      <alignment horizontal="center" vertical="center" wrapText="1"/>
      <protection locked="0"/>
    </xf>
    <xf numFmtId="0" fontId="25" fillId="44" borderId="10" xfId="0" applyFont="1" applyFill="1" applyBorder="1" applyAlignment="1" applyProtection="1">
      <alignment horizontal="center" vertical="center" wrapText="1"/>
      <protection/>
    </xf>
    <xf numFmtId="0" fontId="25" fillId="10" borderId="10" xfId="0" applyFont="1" applyFill="1" applyBorder="1" applyAlignment="1" applyProtection="1">
      <alignment horizontal="center" vertical="center" wrapText="1"/>
      <protection locked="0"/>
    </xf>
    <xf numFmtId="0" fontId="25" fillId="33" borderId="10" xfId="0" applyFont="1" applyFill="1" applyBorder="1" applyAlignment="1" applyProtection="1">
      <alignment horizontal="center" vertical="center" wrapText="1"/>
      <protection/>
    </xf>
    <xf numFmtId="0" fontId="25" fillId="18" borderId="10" xfId="0" applyFont="1" applyFill="1" applyBorder="1" applyAlignment="1" applyProtection="1">
      <alignment horizontal="center" vertical="center" wrapText="1"/>
      <protection/>
    </xf>
    <xf numFmtId="9" fontId="25" fillId="18" borderId="10" xfId="102" applyFont="1" applyFill="1" applyBorder="1" applyAlignment="1" applyProtection="1">
      <alignment horizontal="center" vertical="center" wrapText="1"/>
      <protection locked="0"/>
    </xf>
    <xf numFmtId="0" fontId="27" fillId="44" borderId="10" xfId="0" applyFont="1" applyFill="1" applyBorder="1" applyAlignment="1" applyProtection="1">
      <alignment horizontal="center" vertical="center" wrapText="1"/>
      <protection locked="0"/>
    </xf>
    <xf numFmtId="0" fontId="4" fillId="32" borderId="13" xfId="0" applyFont="1" applyFill="1" applyBorder="1" applyAlignment="1" applyProtection="1">
      <alignment vertical="center" wrapText="1"/>
      <protection locked="0"/>
    </xf>
    <xf numFmtId="0" fontId="28" fillId="41" borderId="10" xfId="0" applyFont="1" applyFill="1" applyBorder="1" applyAlignment="1" applyProtection="1">
      <alignment horizontal="center" vertical="center" wrapText="1"/>
      <protection/>
    </xf>
    <xf numFmtId="0" fontId="0" fillId="0" borderId="0" xfId="0" applyFont="1" applyAlignment="1">
      <alignment/>
    </xf>
    <xf numFmtId="0" fontId="27" fillId="34" borderId="10" xfId="0" applyFont="1" applyFill="1" applyBorder="1" applyAlignment="1" applyProtection="1">
      <alignment horizontal="center" vertical="center"/>
      <protection locked="0"/>
    </xf>
    <xf numFmtId="0" fontId="27" fillId="32" borderId="10" xfId="0" applyFont="1" applyFill="1" applyBorder="1" applyAlignment="1" applyProtection="1">
      <alignment horizontal="center" vertical="center"/>
      <protection locked="0"/>
    </xf>
    <xf numFmtId="9" fontId="27" fillId="32" borderId="10" xfId="0" applyNumberFormat="1" applyFont="1" applyFill="1" applyBorder="1" applyAlignment="1" applyProtection="1">
      <alignment horizontal="center" vertical="center"/>
      <protection locked="0"/>
    </xf>
    <xf numFmtId="0" fontId="27" fillId="32" borderId="10" xfId="0" applyNumberFormat="1" applyFont="1" applyFill="1" applyBorder="1" applyAlignment="1" applyProtection="1">
      <alignment horizontal="center" vertical="center"/>
      <protection locked="0"/>
    </xf>
    <xf numFmtId="0" fontId="6" fillId="24" borderId="10" xfId="89" applyFont="1" applyFill="1" applyBorder="1" applyAlignment="1" applyProtection="1">
      <alignment horizontal="center" vertical="center"/>
      <protection/>
    </xf>
    <xf numFmtId="0" fontId="4" fillId="24" borderId="10" xfId="89" applyFont="1" applyFill="1" applyBorder="1" applyAlignment="1" applyProtection="1">
      <alignment horizontal="justify" vertical="center" wrapText="1"/>
      <protection/>
    </xf>
    <xf numFmtId="0" fontId="4" fillId="24" borderId="10" xfId="89" applyFont="1" applyFill="1" applyBorder="1" applyAlignment="1" applyProtection="1">
      <alignment horizontal="center" vertical="center" wrapText="1"/>
      <protection/>
    </xf>
    <xf numFmtId="0" fontId="4" fillId="24" borderId="10" xfId="90" applyFont="1" applyFill="1" applyBorder="1" applyAlignment="1" applyProtection="1">
      <alignment horizontal="center" vertical="center"/>
      <protection/>
    </xf>
    <xf numFmtId="0" fontId="6" fillId="24" borderId="10" xfId="90" applyFont="1" applyFill="1" applyBorder="1" applyAlignment="1" applyProtection="1">
      <alignment horizontal="center" vertical="center"/>
      <protection/>
    </xf>
    <xf numFmtId="0" fontId="5" fillId="24" borderId="10" xfId="90" applyFont="1" applyFill="1" applyBorder="1" applyAlignment="1" applyProtection="1">
      <alignment horizontal="center" vertical="center" wrapText="1"/>
      <protection/>
    </xf>
    <xf numFmtId="49" fontId="11" fillId="24" borderId="10" xfId="90" applyNumberFormat="1" applyFont="1" applyFill="1" applyBorder="1" applyAlignment="1" applyProtection="1">
      <alignment horizontal="justify" vertical="center"/>
      <protection/>
    </xf>
    <xf numFmtId="0" fontId="11" fillId="24" borderId="10" xfId="90" applyFont="1" applyFill="1" applyBorder="1" applyAlignment="1" applyProtection="1">
      <alignment horizontal="center" vertical="center" wrapText="1"/>
      <protection/>
    </xf>
    <xf numFmtId="49" fontId="6" fillId="24" borderId="10" xfId="90" applyNumberFormat="1" applyFont="1" applyFill="1" applyBorder="1" applyAlignment="1" applyProtection="1">
      <alignment horizontal="center" vertical="center" wrapText="1"/>
      <protection/>
    </xf>
    <xf numFmtId="0" fontId="3" fillId="24" borderId="10" xfId="0" applyFont="1" applyFill="1" applyBorder="1" applyAlignment="1" applyProtection="1">
      <alignment horizontal="center" vertical="center" wrapText="1"/>
      <protection/>
    </xf>
    <xf numFmtId="0" fontId="27" fillId="24" borderId="10" xfId="0" applyFont="1" applyFill="1" applyBorder="1" applyAlignment="1" applyProtection="1">
      <alignment horizontal="center" vertical="center"/>
      <protection locked="0"/>
    </xf>
    <xf numFmtId="9" fontId="25" fillId="24" borderId="10" xfId="102" applyFont="1" applyFill="1" applyBorder="1" applyAlignment="1" applyProtection="1">
      <alignment horizontal="center" vertical="center" wrapText="1"/>
      <protection locked="0"/>
    </xf>
    <xf numFmtId="0" fontId="6" fillId="24" borderId="10" xfId="89" applyFont="1" applyFill="1" applyBorder="1" applyAlignment="1" applyProtection="1">
      <alignment horizontal="center" vertical="center" wrapText="1"/>
      <protection/>
    </xf>
    <xf numFmtId="0" fontId="12" fillId="24" borderId="10" xfId="90" applyFont="1" applyFill="1" applyBorder="1" applyAlignment="1" applyProtection="1">
      <alignment horizontal="center" vertical="center"/>
      <protection/>
    </xf>
    <xf numFmtId="0" fontId="13" fillId="24" borderId="10" xfId="90" applyFont="1" applyFill="1" applyBorder="1" applyAlignment="1" applyProtection="1">
      <alignment horizontal="center" vertical="center" wrapText="1"/>
      <protection/>
    </xf>
    <xf numFmtId="0" fontId="14" fillId="24" borderId="10" xfId="90" applyFont="1" applyFill="1" applyBorder="1" applyAlignment="1" applyProtection="1">
      <alignment horizontal="center" vertical="center"/>
      <protection/>
    </xf>
    <xf numFmtId="0" fontId="15" fillId="24" borderId="10" xfId="90" applyFont="1" applyFill="1" applyBorder="1" applyAlignment="1" applyProtection="1">
      <alignment horizontal="center" vertical="center" wrapText="1"/>
      <protection/>
    </xf>
    <xf numFmtId="49" fontId="13" fillId="24" borderId="10" xfId="90" applyNumberFormat="1" applyFont="1" applyFill="1" applyBorder="1" applyAlignment="1" applyProtection="1">
      <alignment horizontal="justify" vertical="center"/>
      <protection/>
    </xf>
    <xf numFmtId="0" fontId="25" fillId="24" borderId="10" xfId="0" applyFont="1" applyFill="1" applyBorder="1" applyAlignment="1" applyProtection="1">
      <alignment horizontal="center" vertical="center"/>
      <protection locked="0"/>
    </xf>
    <xf numFmtId="0" fontId="3" fillId="45" borderId="10" xfId="0" applyFont="1" applyFill="1" applyBorder="1" applyAlignment="1" applyProtection="1">
      <alignment horizontal="center" vertical="center" wrapText="1"/>
      <protection/>
    </xf>
    <xf numFmtId="0" fontId="27" fillId="45" borderId="10" xfId="0" applyFont="1" applyFill="1" applyBorder="1" applyAlignment="1" applyProtection="1">
      <alignment horizontal="center" vertical="center"/>
      <protection locked="0"/>
    </xf>
    <xf numFmtId="9" fontId="25" fillId="45" borderId="10" xfId="102" applyFont="1" applyFill="1" applyBorder="1" applyAlignment="1" applyProtection="1">
      <alignment horizontal="center" vertical="center" wrapText="1"/>
      <protection locked="0"/>
    </xf>
    <xf numFmtId="0" fontId="6" fillId="46" borderId="10" xfId="89" applyFont="1" applyFill="1" applyBorder="1" applyAlignment="1" applyProtection="1">
      <alignment horizontal="center" vertical="center" wrapText="1"/>
      <protection/>
    </xf>
    <xf numFmtId="0" fontId="4" fillId="46" borderId="10" xfId="92" applyFont="1" applyFill="1" applyBorder="1" applyAlignment="1" applyProtection="1">
      <alignment horizontal="center" vertical="center" wrapText="1"/>
      <protection/>
    </xf>
    <xf numFmtId="0" fontId="6" fillId="46" borderId="10" xfId="89" applyFont="1" applyFill="1" applyBorder="1" applyAlignment="1" applyProtection="1">
      <alignment horizontal="center" vertical="center"/>
      <protection/>
    </xf>
    <xf numFmtId="0" fontId="4" fillId="46" borderId="10" xfId="89" applyFont="1" applyFill="1" applyBorder="1" applyAlignment="1" applyProtection="1">
      <alignment horizontal="center" vertical="center" wrapText="1"/>
      <protection/>
    </xf>
    <xf numFmtId="0" fontId="4" fillId="46" borderId="10" xfId="93" applyFont="1" applyFill="1" applyBorder="1" applyAlignment="1" applyProtection="1">
      <alignment horizontal="center" vertical="center" wrapText="1"/>
      <protection/>
    </xf>
    <xf numFmtId="0" fontId="12" fillId="46" borderId="10" xfId="90" applyFont="1" applyFill="1" applyBorder="1" applyAlignment="1" applyProtection="1">
      <alignment horizontal="center" vertical="center"/>
      <protection/>
    </xf>
    <xf numFmtId="0" fontId="15" fillId="46" borderId="10" xfId="90" applyFont="1" applyFill="1" applyBorder="1" applyAlignment="1" applyProtection="1">
      <alignment horizontal="center" vertical="center" wrapText="1"/>
      <protection/>
    </xf>
    <xf numFmtId="0" fontId="11" fillId="46" borderId="10" xfId="93" applyFont="1" applyFill="1" applyBorder="1" applyAlignment="1" applyProtection="1">
      <alignment horizontal="center" vertical="center" wrapText="1"/>
      <protection/>
    </xf>
    <xf numFmtId="0" fontId="13" fillId="46" borderId="10" xfId="90" applyFont="1" applyFill="1" applyBorder="1" applyAlignment="1" applyProtection="1">
      <alignment horizontal="center" vertical="center" wrapText="1"/>
      <protection/>
    </xf>
    <xf numFmtId="49" fontId="6" fillId="46" borderId="10" xfId="90" applyNumberFormat="1"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27" fillId="46" borderId="10" xfId="0" applyFont="1" applyFill="1" applyBorder="1" applyAlignment="1" applyProtection="1">
      <alignment horizontal="center" vertical="center"/>
      <protection locked="0"/>
    </xf>
    <xf numFmtId="9" fontId="25" fillId="46" borderId="10" xfId="102" applyFont="1" applyFill="1" applyBorder="1" applyAlignment="1" applyProtection="1">
      <alignment horizontal="center" vertical="center" wrapText="1"/>
      <protection locked="0"/>
    </xf>
    <xf numFmtId="0" fontId="6" fillId="46" borderId="10" xfId="92" applyFont="1" applyFill="1" applyBorder="1" applyAlignment="1" applyProtection="1">
      <alignment horizontal="center" vertical="center"/>
      <protection/>
    </xf>
    <xf numFmtId="0" fontId="6" fillId="46" borderId="10" xfId="93" applyFont="1" applyFill="1" applyBorder="1" applyAlignment="1" applyProtection="1">
      <alignment horizontal="center" vertical="center" wrapText="1"/>
      <protection/>
    </xf>
    <xf numFmtId="0" fontId="5" fillId="46" borderId="10" xfId="93" applyFont="1" applyFill="1" applyBorder="1" applyAlignment="1" applyProtection="1">
      <alignment horizontal="center" vertical="center" wrapText="1"/>
      <protection/>
    </xf>
    <xf numFmtId="9" fontId="11" fillId="46" borderId="10" xfId="93" applyNumberFormat="1" applyFont="1" applyFill="1" applyBorder="1" applyAlignment="1" applyProtection="1">
      <alignment horizontal="center" vertical="center" wrapText="1"/>
      <protection/>
    </xf>
    <xf numFmtId="0" fontId="25" fillId="46" borderId="14" xfId="0" applyFont="1" applyFill="1" applyBorder="1" applyAlignment="1" applyProtection="1">
      <alignment horizontal="center" vertical="center"/>
      <protection locked="0"/>
    </xf>
    <xf numFmtId="0" fontId="6" fillId="47" borderId="10" xfId="67" applyFont="1" applyFill="1" applyBorder="1" applyAlignment="1" applyProtection="1">
      <alignment horizontal="center" vertical="center"/>
      <protection/>
    </xf>
    <xf numFmtId="0" fontId="4" fillId="47" borderId="10" xfId="67" applyFont="1" applyFill="1" applyBorder="1" applyAlignment="1" applyProtection="1">
      <alignment horizontal="center" vertical="center" wrapText="1"/>
      <protection/>
    </xf>
    <xf numFmtId="0" fontId="6" fillId="47" borderId="10" xfId="71" applyFont="1" applyFill="1" applyBorder="1" applyAlignment="1" applyProtection="1">
      <alignment horizontal="center" vertical="center"/>
      <protection/>
    </xf>
    <xf numFmtId="0" fontId="6" fillId="47" borderId="10" xfId="93" applyFont="1" applyFill="1" applyBorder="1" applyAlignment="1" applyProtection="1">
      <alignment horizontal="center" vertical="center" wrapText="1"/>
      <protection/>
    </xf>
    <xf numFmtId="0" fontId="5" fillId="47" borderId="10" xfId="68" applyFont="1" applyFill="1" applyBorder="1" applyAlignment="1" applyProtection="1">
      <alignment horizontal="center" vertical="center" wrapText="1"/>
      <protection/>
    </xf>
    <xf numFmtId="49" fontId="11" fillId="47" borderId="10" xfId="68" applyNumberFormat="1" applyFont="1" applyFill="1" applyBorder="1" applyAlignment="1" applyProtection="1">
      <alignment horizontal="justify" vertical="center"/>
      <protection/>
    </xf>
    <xf numFmtId="0" fontId="11" fillId="47" borderId="10" xfId="68" applyFont="1" applyFill="1" applyBorder="1" applyAlignment="1" applyProtection="1">
      <alignment horizontal="center" vertical="center" wrapText="1"/>
      <protection/>
    </xf>
    <xf numFmtId="9" fontId="11" fillId="47" borderId="10" xfId="68" applyNumberFormat="1"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wrapText="1"/>
      <protection/>
    </xf>
    <xf numFmtId="0" fontId="27" fillId="47" borderId="10" xfId="0" applyFont="1" applyFill="1" applyBorder="1" applyAlignment="1" applyProtection="1">
      <alignment horizontal="center" vertical="center"/>
      <protection locked="0"/>
    </xf>
    <xf numFmtId="9" fontId="25" fillId="47" borderId="10" xfId="102" applyFont="1" applyFill="1" applyBorder="1" applyAlignment="1" applyProtection="1">
      <alignment horizontal="center" vertical="center" wrapText="1"/>
      <protection locked="0"/>
    </xf>
    <xf numFmtId="0" fontId="6" fillId="48" borderId="10" xfId="72" applyFont="1" applyFill="1" applyBorder="1" applyAlignment="1" applyProtection="1">
      <alignment horizontal="center" vertical="center"/>
      <protection/>
    </xf>
    <xf numFmtId="0" fontId="4" fillId="48" borderId="10" xfId="72" applyFont="1" applyFill="1" applyBorder="1" applyAlignment="1" applyProtection="1">
      <alignment horizontal="center" vertical="center" wrapText="1"/>
      <protection/>
    </xf>
    <xf numFmtId="0" fontId="6" fillId="48" borderId="10" xfId="72" applyFont="1" applyFill="1" applyBorder="1" applyAlignment="1" applyProtection="1">
      <alignment horizontal="center" vertical="center" wrapText="1"/>
      <protection/>
    </xf>
    <xf numFmtId="0" fontId="5" fillId="48" borderId="10" xfId="0" applyFont="1" applyFill="1" applyBorder="1" applyAlignment="1" applyProtection="1">
      <alignment horizontal="center" vertical="center" wrapText="1"/>
      <protection/>
    </xf>
    <xf numFmtId="0" fontId="6" fillId="48" borderId="10" xfId="0" applyFont="1" applyFill="1" applyBorder="1" applyAlignment="1" applyProtection="1">
      <alignment horizontal="center" vertical="center" wrapText="1"/>
      <protection/>
    </xf>
    <xf numFmtId="9" fontId="6" fillId="48" borderId="10" xfId="0" applyNumberFormat="1"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27" fillId="48" borderId="10" xfId="0" applyFont="1" applyFill="1" applyBorder="1" applyAlignment="1" applyProtection="1">
      <alignment horizontal="center" vertical="center"/>
      <protection locked="0"/>
    </xf>
    <xf numFmtId="9" fontId="25" fillId="48" borderId="10" xfId="102" applyFont="1" applyFill="1" applyBorder="1" applyAlignment="1" applyProtection="1">
      <alignment horizontal="center" vertical="center" wrapText="1"/>
      <protection locked="0"/>
    </xf>
    <xf numFmtId="0" fontId="6" fillId="45" borderId="10" xfId="0" applyFont="1" applyFill="1" applyBorder="1" applyAlignment="1" applyProtection="1">
      <alignment horizontal="center" vertical="center"/>
      <protection/>
    </xf>
    <xf numFmtId="0" fontId="5" fillId="45" borderId="10" xfId="0" applyFont="1" applyFill="1" applyBorder="1" applyAlignment="1" applyProtection="1">
      <alignment horizontal="center" vertical="center" wrapText="1"/>
      <protection/>
    </xf>
    <xf numFmtId="49" fontId="6" fillId="45" borderId="10" xfId="0" applyNumberFormat="1" applyFont="1" applyFill="1" applyBorder="1" applyAlignment="1" applyProtection="1">
      <alignment horizontal="justify" vertical="center"/>
      <protection/>
    </xf>
    <xf numFmtId="0" fontId="6" fillId="45" borderId="10" xfId="0" applyFont="1" applyFill="1" applyBorder="1" applyAlignment="1" applyProtection="1">
      <alignment horizontal="center" vertical="center" wrapText="1"/>
      <protection/>
    </xf>
    <xf numFmtId="9" fontId="6" fillId="45" borderId="10" xfId="0" applyNumberFormat="1" applyFont="1" applyFill="1" applyBorder="1" applyAlignment="1" applyProtection="1">
      <alignment horizontal="center" vertical="center" wrapText="1"/>
      <protection/>
    </xf>
    <xf numFmtId="0" fontId="6" fillId="9" borderId="10" xfId="0" applyFont="1" applyFill="1" applyBorder="1" applyAlignment="1" applyProtection="1">
      <alignment horizontal="center" vertical="center"/>
      <protection/>
    </xf>
    <xf numFmtId="0" fontId="4" fillId="9" borderId="10" xfId="0" applyFont="1" applyFill="1" applyBorder="1" applyAlignment="1" applyProtection="1">
      <alignment horizontal="center" vertical="center" wrapText="1"/>
      <protection/>
    </xf>
    <xf numFmtId="0" fontId="6" fillId="9" borderId="10" xfId="0" applyFont="1" applyFill="1" applyBorder="1" applyAlignment="1" applyProtection="1">
      <alignment horizontal="justify" vertical="center" wrapText="1"/>
      <protection/>
    </xf>
    <xf numFmtId="0" fontId="14"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center" vertical="center" wrapText="1"/>
      <protection/>
    </xf>
    <xf numFmtId="49" fontId="6" fillId="9" borderId="10" xfId="0" applyNumberFormat="1" applyFont="1" applyFill="1" applyBorder="1" applyAlignment="1" applyProtection="1">
      <alignment horizontal="justify" vertical="center"/>
      <protection/>
    </xf>
    <xf numFmtId="0" fontId="6" fillId="9" borderId="10" xfId="0" applyFont="1" applyFill="1" applyBorder="1" applyAlignment="1" applyProtection="1">
      <alignment horizontal="center" vertical="center" wrapText="1"/>
      <protection/>
    </xf>
    <xf numFmtId="9" fontId="6" fillId="9" borderId="10" xfId="0" applyNumberFormat="1" applyFont="1" applyFill="1" applyBorder="1" applyAlignment="1" applyProtection="1">
      <alignment horizontal="center" vertical="center" wrapText="1"/>
      <protection/>
    </xf>
    <xf numFmtId="0" fontId="3" fillId="9" borderId="10" xfId="0" applyFont="1" applyFill="1" applyBorder="1" applyAlignment="1" applyProtection="1">
      <alignment horizontal="center" vertical="center" wrapText="1"/>
      <protection/>
    </xf>
    <xf numFmtId="0" fontId="27" fillId="9" borderId="10" xfId="0" applyFont="1" applyFill="1" applyBorder="1" applyAlignment="1" applyProtection="1">
      <alignment horizontal="center" vertical="center"/>
      <protection locked="0"/>
    </xf>
    <xf numFmtId="0" fontId="3" fillId="9" borderId="10" xfId="0" applyFont="1" applyFill="1" applyBorder="1" applyAlignment="1" applyProtection="1">
      <alignment horizontal="center" vertical="center" wrapText="1"/>
      <protection locked="0"/>
    </xf>
    <xf numFmtId="9" fontId="25" fillId="9" borderId="10" xfId="0" applyNumberFormat="1" applyFont="1" applyFill="1" applyBorder="1" applyAlignment="1">
      <alignment horizontal="center" vertical="center" wrapText="1"/>
    </xf>
    <xf numFmtId="0" fontId="15" fillId="9" borderId="10" xfId="0" applyFont="1" applyFill="1" applyBorder="1" applyAlignment="1" applyProtection="1">
      <alignment horizontal="center" vertical="center" wrapText="1"/>
      <protection/>
    </xf>
    <xf numFmtId="9" fontId="25" fillId="9" borderId="10" xfId="102" applyFont="1" applyFill="1" applyBorder="1" applyAlignment="1" applyProtection="1">
      <alignment horizontal="center" vertical="center" wrapText="1"/>
      <protection locked="0"/>
    </xf>
    <xf numFmtId="0" fontId="21" fillId="9" borderId="10" xfId="0" applyFont="1" applyFill="1" applyBorder="1" applyAlignment="1" applyProtection="1">
      <alignment horizontal="center" vertical="center"/>
      <protection/>
    </xf>
    <xf numFmtId="0" fontId="25" fillId="9" borderId="10" xfId="0" applyFont="1" applyFill="1" applyBorder="1" applyAlignment="1" applyProtection="1">
      <alignment horizontal="center" vertical="center"/>
      <protection locked="0"/>
    </xf>
    <xf numFmtId="0" fontId="6" fillId="49" borderId="10" xfId="0" applyFont="1" applyFill="1" applyBorder="1" applyAlignment="1" applyProtection="1">
      <alignment horizontal="center" vertical="center"/>
      <protection/>
    </xf>
    <xf numFmtId="0" fontId="4" fillId="49" borderId="10" xfId="0" applyFont="1" applyFill="1" applyBorder="1" applyAlignment="1" applyProtection="1">
      <alignment horizontal="center" vertical="center" wrapText="1"/>
      <protection/>
    </xf>
    <xf numFmtId="0" fontId="6" fillId="49" borderId="10" xfId="0" applyFont="1" applyFill="1" applyBorder="1" applyAlignment="1" applyProtection="1">
      <alignment horizontal="justify" vertical="center" wrapText="1"/>
      <protection/>
    </xf>
    <xf numFmtId="0" fontId="5" fillId="49" borderId="10" xfId="0" applyFont="1" applyFill="1" applyBorder="1" applyAlignment="1" applyProtection="1">
      <alignment horizontal="center" vertical="center" wrapText="1"/>
      <protection/>
    </xf>
    <xf numFmtId="49" fontId="6" fillId="49" borderId="10" xfId="0" applyNumberFormat="1" applyFont="1" applyFill="1" applyBorder="1" applyAlignment="1" applyProtection="1">
      <alignment horizontal="justify" vertical="center"/>
      <protection/>
    </xf>
    <xf numFmtId="0" fontId="6" fillId="49" borderId="10" xfId="0" applyFont="1" applyFill="1" applyBorder="1" applyAlignment="1" applyProtection="1">
      <alignment horizontal="center" vertical="center" wrapText="1"/>
      <protection/>
    </xf>
    <xf numFmtId="9" fontId="6" fillId="49" borderId="10" xfId="0" applyNumberFormat="1"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0" fontId="25" fillId="49" borderId="10" xfId="0" applyFont="1" applyFill="1" applyBorder="1" applyAlignment="1" applyProtection="1">
      <alignment horizontal="center" vertical="center" wrapText="1"/>
      <protection/>
    </xf>
    <xf numFmtId="0" fontId="25" fillId="49" borderId="10" xfId="0" applyFont="1" applyFill="1" applyBorder="1" applyAlignment="1" applyProtection="1">
      <alignment horizontal="center" vertical="center"/>
      <protection locked="0"/>
    </xf>
    <xf numFmtId="9" fontId="25" fillId="49" borderId="10" xfId="102" applyFont="1" applyFill="1" applyBorder="1" applyAlignment="1" applyProtection="1">
      <alignment horizontal="center" vertical="center" wrapText="1"/>
      <protection locked="0"/>
    </xf>
    <xf numFmtId="9" fontId="25" fillId="49" borderId="10" xfId="102" applyNumberFormat="1" applyFont="1" applyFill="1" applyBorder="1" applyAlignment="1" applyProtection="1">
      <alignment horizontal="center" vertical="center" wrapText="1"/>
      <protection locked="0"/>
    </xf>
    <xf numFmtId="0" fontId="6" fillId="28" borderId="10" xfId="0" applyFont="1" applyFill="1" applyBorder="1" applyAlignment="1" applyProtection="1">
      <alignment horizontal="center" vertical="center"/>
      <protection/>
    </xf>
    <xf numFmtId="0" fontId="6" fillId="28" borderId="10" xfId="0" applyFont="1" applyFill="1" applyBorder="1" applyAlignment="1" applyProtection="1">
      <alignment horizontal="center" vertical="center" wrapText="1"/>
      <protection/>
    </xf>
    <xf numFmtId="0" fontId="5" fillId="28" borderId="10" xfId="0" applyFont="1" applyFill="1" applyBorder="1" applyAlignment="1" applyProtection="1">
      <alignment horizontal="center" vertical="center" wrapText="1"/>
      <protection/>
    </xf>
    <xf numFmtId="49" fontId="6" fillId="28" borderId="10" xfId="0" applyNumberFormat="1" applyFont="1" applyFill="1" applyBorder="1" applyAlignment="1" applyProtection="1">
      <alignment vertical="center" wrapText="1"/>
      <protection/>
    </xf>
    <xf numFmtId="9" fontId="6" fillId="28" borderId="10" xfId="0" applyNumberFormat="1" applyFont="1" applyFill="1" applyBorder="1" applyAlignment="1" applyProtection="1">
      <alignment horizontal="center" vertical="center" wrapText="1"/>
      <protection/>
    </xf>
    <xf numFmtId="0" fontId="3" fillId="28" borderId="10" xfId="0" applyFont="1" applyFill="1" applyBorder="1" applyAlignment="1" applyProtection="1">
      <alignment horizontal="center" vertical="center" wrapText="1"/>
      <protection/>
    </xf>
    <xf numFmtId="0" fontId="25" fillId="28" borderId="10" xfId="0" applyFont="1" applyFill="1" applyBorder="1" applyAlignment="1" applyProtection="1">
      <alignment horizontal="center" vertical="center"/>
      <protection locked="0"/>
    </xf>
    <xf numFmtId="9" fontId="25" fillId="28" borderId="10" xfId="102" applyFont="1" applyFill="1" applyBorder="1" applyAlignment="1" applyProtection="1">
      <alignment horizontal="center" vertical="center" wrapText="1"/>
      <protection locked="0"/>
    </xf>
    <xf numFmtId="49" fontId="6" fillId="28" borderId="10" xfId="0" applyNumberFormat="1" applyFont="1" applyFill="1" applyBorder="1" applyAlignment="1" applyProtection="1">
      <alignment horizontal="justify" vertical="center"/>
      <protection/>
    </xf>
    <xf numFmtId="0" fontId="27" fillId="28" borderId="10" xfId="0" applyFont="1" applyFill="1" applyBorder="1" applyAlignment="1" applyProtection="1">
      <alignment horizontal="center" vertical="center"/>
      <protection locked="0"/>
    </xf>
    <xf numFmtId="0" fontId="6" fillId="50" borderId="10" xfId="0" applyFont="1" applyFill="1" applyBorder="1" applyAlignment="1" applyProtection="1">
      <alignment horizontal="center" vertical="center"/>
      <protection/>
    </xf>
    <xf numFmtId="0" fontId="6" fillId="50" borderId="10" xfId="0" applyFont="1" applyFill="1" applyBorder="1" applyAlignment="1" applyProtection="1">
      <alignment horizontal="center" vertical="center" wrapText="1"/>
      <protection/>
    </xf>
    <xf numFmtId="0" fontId="5" fillId="50" borderId="10" xfId="0" applyFont="1" applyFill="1" applyBorder="1" applyAlignment="1" applyProtection="1">
      <alignment horizontal="center" vertical="center" wrapText="1"/>
      <protection/>
    </xf>
    <xf numFmtId="49" fontId="6" fillId="50" borderId="10" xfId="0" applyNumberFormat="1" applyFont="1" applyFill="1" applyBorder="1" applyAlignment="1" applyProtection="1">
      <alignment horizontal="justify" vertical="center"/>
      <protection/>
    </xf>
    <xf numFmtId="9" fontId="6" fillId="50" borderId="10" xfId="0" applyNumberFormat="1" applyFont="1" applyFill="1" applyBorder="1" applyAlignment="1" applyProtection="1">
      <alignment horizontal="center" vertical="center"/>
      <protection/>
    </xf>
    <xf numFmtId="0" fontId="3" fillId="50" borderId="10" xfId="0" applyFont="1" applyFill="1" applyBorder="1" applyAlignment="1" applyProtection="1">
      <alignment horizontal="center" vertical="center" wrapText="1"/>
      <protection/>
    </xf>
    <xf numFmtId="0" fontId="25" fillId="50" borderId="10" xfId="0" applyFont="1" applyFill="1" applyBorder="1" applyAlignment="1" applyProtection="1">
      <alignment horizontal="center" vertical="center"/>
      <protection locked="0"/>
    </xf>
    <xf numFmtId="9" fontId="25" fillId="50" borderId="10" xfId="102" applyFont="1" applyFill="1" applyBorder="1" applyAlignment="1" applyProtection="1">
      <alignment horizontal="center" vertical="center" wrapText="1"/>
      <protection locked="0"/>
    </xf>
    <xf numFmtId="9" fontId="25" fillId="50" borderId="10" xfId="0" applyNumberFormat="1" applyFont="1" applyFill="1" applyBorder="1" applyAlignment="1" applyProtection="1">
      <alignment horizontal="center" vertical="center"/>
      <protection locked="0"/>
    </xf>
    <xf numFmtId="3" fontId="27" fillId="50" borderId="10" xfId="0" applyNumberFormat="1" applyFont="1" applyFill="1" applyBorder="1" applyAlignment="1" applyProtection="1">
      <alignment horizontal="center" vertical="center"/>
      <protection locked="0"/>
    </xf>
    <xf numFmtId="0" fontId="6" fillId="48" borderId="10" xfId="0" applyFont="1" applyFill="1" applyBorder="1" applyAlignment="1" applyProtection="1">
      <alignment horizontal="center" vertical="center"/>
      <protection/>
    </xf>
    <xf numFmtId="49" fontId="6" fillId="48" borderId="10" xfId="0" applyNumberFormat="1" applyFont="1" applyFill="1" applyBorder="1" applyAlignment="1" applyProtection="1">
      <alignment horizontal="justify" vertical="center"/>
      <protection/>
    </xf>
    <xf numFmtId="3" fontId="27" fillId="48" borderId="10" xfId="0" applyNumberFormat="1" applyFont="1" applyFill="1" applyBorder="1" applyAlignment="1" applyProtection="1">
      <alignment horizontal="center" vertical="center"/>
      <protection locked="0"/>
    </xf>
    <xf numFmtId="0" fontId="5" fillId="45" borderId="10" xfId="0" applyFont="1" applyFill="1" applyBorder="1" applyAlignment="1" applyProtection="1">
      <alignment horizontal="justify" vertical="center" wrapText="1"/>
      <protection/>
    </xf>
    <xf numFmtId="9" fontId="3" fillId="45" borderId="10" xfId="0" applyNumberFormat="1" applyFont="1" applyFill="1" applyBorder="1" applyAlignment="1" applyProtection="1">
      <alignment horizontal="center" vertical="center" wrapText="1"/>
      <protection locked="0"/>
    </xf>
    <xf numFmtId="0" fontId="6" fillId="31" borderId="10" xfId="0" applyFont="1" applyFill="1" applyBorder="1" applyAlignment="1" applyProtection="1">
      <alignment horizontal="center" vertical="center"/>
      <protection/>
    </xf>
    <xf numFmtId="0" fontId="6" fillId="31" borderId="10" xfId="0" applyFont="1" applyFill="1" applyBorder="1" applyAlignment="1" applyProtection="1">
      <alignment horizontal="center" vertical="center" wrapText="1"/>
      <protection/>
    </xf>
    <xf numFmtId="0" fontId="0" fillId="31" borderId="10" xfId="0" applyFill="1" applyBorder="1" applyAlignment="1" applyProtection="1">
      <alignment horizontal="center" vertical="center"/>
      <protection/>
    </xf>
    <xf numFmtId="0" fontId="5" fillId="31" borderId="10" xfId="0" applyFont="1" applyFill="1" applyBorder="1" applyAlignment="1" applyProtection="1">
      <alignment horizontal="center" vertical="center" wrapText="1"/>
      <protection/>
    </xf>
    <xf numFmtId="49" fontId="6" fillId="31" borderId="10" xfId="0" applyNumberFormat="1" applyFont="1" applyFill="1" applyBorder="1" applyAlignment="1" applyProtection="1">
      <alignment horizontal="justify" vertical="center"/>
      <protection/>
    </xf>
    <xf numFmtId="9" fontId="6" fillId="31" borderId="10" xfId="0" applyNumberFormat="1" applyFont="1" applyFill="1" applyBorder="1" applyAlignment="1" applyProtection="1">
      <alignment horizontal="center" vertical="center"/>
      <protection/>
    </xf>
    <xf numFmtId="0" fontId="3" fillId="31" borderId="10" xfId="0" applyFont="1" applyFill="1" applyBorder="1" applyAlignment="1" applyProtection="1">
      <alignment horizontal="center" vertical="center" wrapText="1"/>
      <protection/>
    </xf>
    <xf numFmtId="0" fontId="27" fillId="31" borderId="10" xfId="0" applyFont="1" applyFill="1" applyBorder="1" applyAlignment="1" applyProtection="1">
      <alignment horizontal="center" vertical="center"/>
      <protection locked="0"/>
    </xf>
    <xf numFmtId="9" fontId="25" fillId="31" borderId="10" xfId="102" applyFont="1" applyFill="1" applyBorder="1" applyAlignment="1" applyProtection="1">
      <alignment horizontal="center" vertical="center" wrapText="1"/>
      <protection locked="0"/>
    </xf>
    <xf numFmtId="0" fontId="6" fillId="31" borderId="10" xfId="0" applyFont="1" applyFill="1" applyBorder="1" applyAlignment="1" applyProtection="1">
      <alignment horizontal="left" vertical="center" wrapText="1"/>
      <protection/>
    </xf>
    <xf numFmtId="9" fontId="6" fillId="31" borderId="10" xfId="0" applyNumberFormat="1" applyFont="1" applyFill="1" applyBorder="1" applyAlignment="1" applyProtection="1">
      <alignment horizontal="center" vertical="center" wrapText="1"/>
      <protection/>
    </xf>
    <xf numFmtId="0" fontId="6" fillId="51" borderId="10" xfId="0" applyFont="1" applyFill="1" applyBorder="1" applyAlignment="1" applyProtection="1">
      <alignment horizontal="center" vertical="center"/>
      <protection/>
    </xf>
    <xf numFmtId="0" fontId="6" fillId="51" borderId="10" xfId="0" applyFont="1" applyFill="1" applyBorder="1" applyAlignment="1" applyProtection="1">
      <alignment horizontal="justify" vertical="center" wrapText="1"/>
      <protection/>
    </xf>
    <xf numFmtId="0" fontId="6" fillId="51" borderId="10" xfId="0" applyFont="1" applyFill="1" applyBorder="1" applyAlignment="1" applyProtection="1">
      <alignment horizontal="center" vertical="center" wrapText="1"/>
      <protection/>
    </xf>
    <xf numFmtId="0" fontId="5" fillId="51" borderId="10" xfId="0" applyFont="1" applyFill="1" applyBorder="1" applyAlignment="1" applyProtection="1">
      <alignment horizontal="center" vertical="center" wrapText="1"/>
      <protection/>
    </xf>
    <xf numFmtId="49" fontId="6" fillId="51" borderId="10" xfId="0" applyNumberFormat="1" applyFont="1" applyFill="1" applyBorder="1" applyAlignment="1" applyProtection="1">
      <alignment horizontal="center" vertical="center"/>
      <protection/>
    </xf>
    <xf numFmtId="0" fontId="3" fillId="51" borderId="10" xfId="0" applyFont="1" applyFill="1" applyBorder="1" applyAlignment="1" applyProtection="1">
      <alignment horizontal="center" vertical="center" wrapText="1"/>
      <protection/>
    </xf>
    <xf numFmtId="0" fontId="27" fillId="51" borderId="10" xfId="0" applyFont="1" applyFill="1" applyBorder="1" applyAlignment="1" applyProtection="1">
      <alignment horizontal="center" vertical="center"/>
      <protection locked="0"/>
    </xf>
    <xf numFmtId="9" fontId="25" fillId="51" borderId="10" xfId="102" applyFont="1" applyFill="1" applyBorder="1" applyAlignment="1" applyProtection="1">
      <alignment horizontal="center" vertical="center" wrapText="1"/>
      <protection locked="0"/>
    </xf>
    <xf numFmtId="1" fontId="25" fillId="50" borderId="10" xfId="0" applyNumberFormat="1" applyFont="1" applyFill="1" applyBorder="1" applyAlignment="1" applyProtection="1">
      <alignment horizontal="center" vertical="center"/>
      <protection locked="0"/>
    </xf>
    <xf numFmtId="9" fontId="3" fillId="9" borderId="10" xfId="0" applyNumberFormat="1" applyFont="1" applyFill="1" applyBorder="1" applyAlignment="1">
      <alignment horizontal="center" vertical="center"/>
    </xf>
    <xf numFmtId="0" fontId="25" fillId="52" borderId="10" xfId="0" applyFont="1" applyFill="1" applyBorder="1" applyAlignment="1" applyProtection="1">
      <alignment horizontal="center" vertical="center" wrapText="1"/>
      <protection/>
    </xf>
    <xf numFmtId="0" fontId="62" fillId="0" borderId="10" xfId="0" applyFont="1" applyBorder="1" applyAlignment="1" applyProtection="1">
      <alignment vertical="center" wrapText="1"/>
      <protection locked="0"/>
    </xf>
    <xf numFmtId="0" fontId="29" fillId="32" borderId="12" xfId="0" applyFont="1" applyFill="1" applyBorder="1" applyAlignment="1" applyProtection="1">
      <alignment horizontal="center" vertical="center" wrapText="1"/>
      <protection locked="0"/>
    </xf>
    <xf numFmtId="0" fontId="29" fillId="32" borderId="10" xfId="0" applyFont="1" applyFill="1" applyBorder="1" applyAlignment="1" applyProtection="1">
      <alignment horizontal="center" vertical="center" wrapText="1"/>
      <protection locked="0"/>
    </xf>
    <xf numFmtId="0" fontId="30" fillId="34" borderId="12" xfId="0" applyFont="1" applyFill="1" applyBorder="1" applyAlignment="1" applyProtection="1">
      <alignment horizontal="center" vertical="center" wrapText="1"/>
      <protection locked="0"/>
    </xf>
    <xf numFmtId="0" fontId="30" fillId="34" borderId="10" xfId="0" applyFont="1" applyFill="1" applyBorder="1" applyAlignment="1" applyProtection="1">
      <alignment horizontal="center" vertical="center" wrapText="1"/>
      <protection locked="0"/>
    </xf>
    <xf numFmtId="0" fontId="30" fillId="34" borderId="12" xfId="0" applyFont="1" applyFill="1" applyBorder="1" applyAlignment="1" applyProtection="1">
      <alignment horizontal="justify" vertical="center" wrapText="1"/>
      <protection locked="0"/>
    </xf>
    <xf numFmtId="0" fontId="30" fillId="34" borderId="10" xfId="0" applyFont="1" applyFill="1" applyBorder="1" applyAlignment="1" applyProtection="1">
      <alignment horizontal="justify" vertical="center" wrapText="1"/>
      <protection locked="0"/>
    </xf>
    <xf numFmtId="0" fontId="30" fillId="24" borderId="12" xfId="88" applyFont="1" applyFill="1" applyBorder="1" applyAlignment="1" applyProtection="1">
      <alignment horizontal="justify" vertical="center" wrapText="1"/>
      <protection locked="0"/>
    </xf>
    <xf numFmtId="0" fontId="30" fillId="24" borderId="10" xfId="88" applyFont="1" applyFill="1" applyBorder="1" applyAlignment="1" applyProtection="1">
      <alignment horizontal="justify" vertical="center"/>
      <protection locked="0"/>
    </xf>
    <xf numFmtId="0" fontId="30" fillId="24" borderId="10" xfId="88" applyFont="1" applyFill="1" applyBorder="1" applyAlignment="1" applyProtection="1">
      <alignment horizontal="center" vertical="center" wrapText="1"/>
      <protection locked="0"/>
    </xf>
    <xf numFmtId="0" fontId="30" fillId="46" borderId="10" xfId="0" applyNumberFormat="1" applyFont="1" applyFill="1" applyBorder="1" applyAlignment="1" applyProtection="1">
      <alignment horizontal="left" vertical="center" wrapText="1"/>
      <protection locked="0"/>
    </xf>
    <xf numFmtId="0" fontId="30" fillId="46" borderId="10" xfId="0" applyNumberFormat="1" applyFont="1" applyFill="1" applyBorder="1" applyAlignment="1" applyProtection="1">
      <alignment horizontal="justify" vertical="center" wrapText="1"/>
      <protection locked="0"/>
    </xf>
    <xf numFmtId="0" fontId="30" fillId="46" borderId="10" xfId="0" applyFont="1" applyFill="1" applyBorder="1" applyAlignment="1" applyProtection="1">
      <alignment horizontal="center" vertical="center" wrapText="1"/>
      <protection locked="0"/>
    </xf>
    <xf numFmtId="0" fontId="30" fillId="47" borderId="15" xfId="0" applyFont="1" applyFill="1" applyBorder="1" applyAlignment="1">
      <alignment horizontal="left" vertical="center" wrapText="1"/>
    </xf>
    <xf numFmtId="0" fontId="30" fillId="47" borderId="15" xfId="0" applyFont="1" applyFill="1" applyBorder="1" applyAlignment="1">
      <alignment horizontal="justify" vertical="center" wrapText="1"/>
    </xf>
    <xf numFmtId="0" fontId="30" fillId="47" borderId="10" xfId="88" applyNumberFormat="1" applyFont="1" applyFill="1" applyBorder="1" applyAlignment="1" applyProtection="1">
      <alignment horizontal="center" vertical="center" wrapText="1"/>
      <protection locked="0"/>
    </xf>
    <xf numFmtId="0" fontId="30" fillId="47" borderId="10" xfId="88" applyNumberFormat="1" applyFont="1" applyFill="1" applyBorder="1" applyAlignment="1" applyProtection="1">
      <alignment horizontal="left" vertical="center" wrapText="1"/>
      <protection locked="0"/>
    </xf>
    <xf numFmtId="0" fontId="30" fillId="47" borderId="10" xfId="0" applyFont="1" applyFill="1" applyBorder="1" applyAlignment="1">
      <alignment horizontal="justify" vertical="center" wrapText="1"/>
    </xf>
    <xf numFmtId="0" fontId="30" fillId="48" borderId="12" xfId="88" applyNumberFormat="1" applyFont="1" applyFill="1" applyBorder="1" applyAlignment="1" applyProtection="1">
      <alignment horizontal="left" vertical="center" wrapText="1"/>
      <protection locked="0"/>
    </xf>
    <xf numFmtId="0" fontId="30" fillId="48" borderId="10" xfId="88" applyNumberFormat="1" applyFont="1" applyFill="1" applyBorder="1" applyAlignment="1" applyProtection="1">
      <alignment horizontal="justify" vertical="center"/>
      <protection locked="0"/>
    </xf>
    <xf numFmtId="0" fontId="30" fillId="48" borderId="10" xfId="0" applyFont="1" applyFill="1" applyBorder="1" applyAlignment="1" applyProtection="1">
      <alignment horizontal="center" vertical="center" wrapText="1"/>
      <protection/>
    </xf>
    <xf numFmtId="0" fontId="30" fillId="9" borderId="10" xfId="88" applyNumberFormat="1" applyFont="1" applyFill="1" applyBorder="1" applyAlignment="1" applyProtection="1">
      <alignment horizontal="left" vertical="center" wrapText="1"/>
      <protection locked="0"/>
    </xf>
    <xf numFmtId="0" fontId="30" fillId="9" borderId="10" xfId="88" applyNumberFormat="1" applyFont="1" applyFill="1" applyBorder="1" applyAlignment="1" applyProtection="1">
      <alignment horizontal="justify" vertical="center"/>
      <protection locked="0"/>
    </xf>
    <xf numFmtId="0" fontId="30" fillId="9" borderId="10" xfId="88" applyFont="1" applyFill="1" applyBorder="1" applyAlignment="1" applyProtection="1">
      <alignment horizontal="center" vertical="center" wrapText="1"/>
      <protection locked="0"/>
    </xf>
    <xf numFmtId="0" fontId="30" fillId="9" borderId="10" xfId="88" applyFont="1" applyFill="1" applyBorder="1" applyAlignment="1" applyProtection="1">
      <alignment horizontal="left" vertical="center" wrapText="1"/>
      <protection locked="0"/>
    </xf>
    <xf numFmtId="0" fontId="30" fillId="49" borderId="12" xfId="88" applyFont="1" applyFill="1" applyBorder="1" applyAlignment="1" applyProtection="1">
      <alignment horizontal="left" vertical="center" wrapText="1"/>
      <protection locked="0"/>
    </xf>
    <xf numFmtId="0" fontId="30" fillId="49" borderId="12" xfId="88" applyFont="1" applyFill="1" applyBorder="1" applyAlignment="1" applyProtection="1">
      <alignment horizontal="justify" vertical="center" wrapText="1"/>
      <protection locked="0"/>
    </xf>
    <xf numFmtId="0" fontId="30" fillId="49" borderId="10" xfId="88" applyFont="1" applyFill="1" applyBorder="1" applyAlignment="1" applyProtection="1">
      <alignment horizontal="center" vertical="center" wrapText="1"/>
      <protection locked="0"/>
    </xf>
    <xf numFmtId="0" fontId="30" fillId="28" borderId="12" xfId="88" applyFont="1" applyFill="1" applyBorder="1" applyAlignment="1" applyProtection="1">
      <alignment horizontal="left" vertical="center" wrapText="1"/>
      <protection locked="0"/>
    </xf>
    <xf numFmtId="0" fontId="30" fillId="28" borderId="10" xfId="88" applyFont="1" applyFill="1" applyBorder="1" applyAlignment="1" applyProtection="1">
      <alignment horizontal="justify" vertical="center"/>
      <protection locked="0"/>
    </xf>
    <xf numFmtId="0" fontId="30" fillId="28" borderId="10" xfId="88" applyFont="1" applyFill="1" applyBorder="1" applyAlignment="1" applyProtection="1">
      <alignment horizontal="center" vertical="center" wrapText="1"/>
      <protection locked="0"/>
    </xf>
    <xf numFmtId="0" fontId="30" fillId="28" borderId="10" xfId="88" applyFont="1" applyFill="1" applyBorder="1" applyAlignment="1" applyProtection="1">
      <alignment horizontal="justify" vertical="center" wrapText="1"/>
      <protection locked="0"/>
    </xf>
    <xf numFmtId="0" fontId="30" fillId="50" borderId="12" xfId="88" applyFont="1" applyFill="1" applyBorder="1" applyAlignment="1" applyProtection="1">
      <alignment horizontal="left" vertical="center" wrapText="1"/>
      <protection locked="0"/>
    </xf>
    <xf numFmtId="0" fontId="30" fillId="50" borderId="10" xfId="88" applyFont="1" applyFill="1" applyBorder="1" applyAlignment="1" applyProtection="1">
      <alignment horizontal="justify" vertical="center" wrapText="1"/>
      <protection locked="0"/>
    </xf>
    <xf numFmtId="0" fontId="30" fillId="50" borderId="10" xfId="88" applyFont="1" applyFill="1" applyBorder="1" applyAlignment="1" applyProtection="1">
      <alignment horizontal="center" vertical="center" wrapText="1"/>
      <protection locked="0"/>
    </xf>
    <xf numFmtId="49" fontId="30" fillId="50" borderId="12" xfId="0" applyNumberFormat="1" applyFont="1" applyFill="1" applyBorder="1" applyAlignment="1" applyProtection="1">
      <alignment horizontal="left" vertical="center" wrapText="1"/>
      <protection locked="0"/>
    </xf>
    <xf numFmtId="0" fontId="30" fillId="50" borderId="10" xfId="88" applyFont="1" applyFill="1" applyBorder="1" applyAlignment="1" applyProtection="1">
      <alignment horizontal="justify" vertical="center"/>
      <protection locked="0"/>
    </xf>
    <xf numFmtId="3" fontId="31" fillId="48" borderId="12" xfId="0" applyNumberFormat="1" applyFont="1" applyFill="1" applyBorder="1" applyAlignment="1" applyProtection="1">
      <alignment horizontal="left" vertical="center" wrapText="1"/>
      <protection locked="0"/>
    </xf>
    <xf numFmtId="3" fontId="31" fillId="48" borderId="10" xfId="0" applyNumberFormat="1" applyFont="1" applyFill="1" applyBorder="1" applyAlignment="1">
      <alignment horizontal="justify" vertical="center" wrapText="1"/>
    </xf>
    <xf numFmtId="3" fontId="31" fillId="48" borderId="10" xfId="0" applyNumberFormat="1" applyFont="1" applyFill="1" applyBorder="1" applyAlignment="1">
      <alignment horizontal="center" vertical="center" wrapText="1"/>
    </xf>
    <xf numFmtId="0" fontId="30" fillId="45" borderId="12" xfId="88" applyFont="1" applyFill="1" applyBorder="1" applyAlignment="1" applyProtection="1">
      <alignment horizontal="left" vertical="center" wrapText="1"/>
      <protection locked="0"/>
    </xf>
    <xf numFmtId="0" fontId="30" fillId="45" borderId="12" xfId="88" applyFont="1" applyFill="1" applyBorder="1" applyAlignment="1" applyProtection="1">
      <alignment horizontal="justify" vertical="center" wrapText="1"/>
      <protection locked="0"/>
    </xf>
    <xf numFmtId="0" fontId="30" fillId="45" borderId="12" xfId="88" applyFont="1" applyFill="1" applyBorder="1" applyAlignment="1" applyProtection="1">
      <alignment horizontal="center" vertical="center" wrapText="1"/>
      <protection locked="0"/>
    </xf>
    <xf numFmtId="0" fontId="30" fillId="31" borderId="10" xfId="88" applyFont="1" applyFill="1" applyBorder="1" applyAlignment="1" applyProtection="1">
      <alignment horizontal="justify" vertical="center" wrapText="1"/>
      <protection locked="0"/>
    </xf>
    <xf numFmtId="0" fontId="30" fillId="31" borderId="10" xfId="88" applyFont="1" applyFill="1" applyBorder="1" applyAlignment="1" applyProtection="1">
      <alignment horizontal="center" vertical="center" wrapText="1"/>
      <protection locked="0"/>
    </xf>
    <xf numFmtId="0" fontId="30" fillId="18" borderId="10" xfId="0" applyFont="1" applyFill="1" applyBorder="1" applyAlignment="1" applyProtection="1">
      <alignment horizontal="left" vertical="center" wrapText="1"/>
      <protection/>
    </xf>
    <xf numFmtId="0" fontId="30" fillId="18" borderId="10" xfId="0" applyFont="1" applyFill="1" applyBorder="1" applyAlignment="1" applyProtection="1">
      <alignment horizontal="justify" vertical="center" wrapText="1"/>
      <protection/>
    </xf>
    <xf numFmtId="0" fontId="30" fillId="18" borderId="10" xfId="0" applyFont="1" applyFill="1" applyBorder="1" applyAlignment="1" applyProtection="1">
      <alignment horizontal="center" vertical="center" wrapText="1"/>
      <protection/>
    </xf>
    <xf numFmtId="0" fontId="30" fillId="32" borderId="12" xfId="88" applyFont="1" applyFill="1" applyBorder="1" applyAlignment="1" applyProtection="1">
      <alignment horizontal="justify" vertical="center" wrapText="1"/>
      <protection locked="0"/>
    </xf>
    <xf numFmtId="0" fontId="30" fillId="32" borderId="10" xfId="88" applyFont="1" applyFill="1" applyBorder="1" applyAlignment="1" applyProtection="1">
      <alignment horizontal="justify" vertical="center"/>
      <protection locked="0"/>
    </xf>
    <xf numFmtId="0" fontId="30" fillId="32" borderId="10" xfId="88" applyFont="1" applyFill="1" applyBorder="1" applyAlignment="1" applyProtection="1">
      <alignment horizontal="center" vertical="center" wrapText="1"/>
      <protection locked="0"/>
    </xf>
    <xf numFmtId="0" fontId="30" fillId="51" borderId="12" xfId="88" applyFont="1" applyFill="1" applyBorder="1" applyAlignment="1" applyProtection="1">
      <alignment horizontal="justify" vertical="center" wrapText="1"/>
      <protection locked="0"/>
    </xf>
    <xf numFmtId="0" fontId="30" fillId="51" borderId="10" xfId="88" applyFont="1" applyFill="1" applyBorder="1" applyAlignment="1" applyProtection="1">
      <alignment horizontal="justify" vertical="center"/>
      <protection locked="0"/>
    </xf>
    <xf numFmtId="0" fontId="30" fillId="51" borderId="10" xfId="88" applyFont="1" applyFill="1" applyBorder="1" applyAlignment="1" applyProtection="1">
      <alignment horizontal="center" vertical="center" wrapText="1"/>
      <protection locked="0"/>
    </xf>
    <xf numFmtId="0" fontId="62" fillId="0" borderId="0" xfId="0" applyFont="1" applyAlignment="1">
      <alignment horizontal="justify" vertical="center" wrapText="1"/>
    </xf>
    <xf numFmtId="0" fontId="31" fillId="0" borderId="0" xfId="0" applyFont="1" applyAlignment="1">
      <alignment/>
    </xf>
    <xf numFmtId="0" fontId="31" fillId="33" borderId="0" xfId="0" applyFont="1" applyFill="1" applyBorder="1" applyAlignment="1">
      <alignment/>
    </xf>
    <xf numFmtId="9" fontId="0" fillId="0" borderId="0" xfId="0" applyNumberFormat="1" applyAlignment="1">
      <alignment/>
    </xf>
    <xf numFmtId="0" fontId="29" fillId="33" borderId="10" xfId="73" applyFont="1" applyFill="1" applyBorder="1" applyAlignment="1">
      <alignment horizontal="center" vertical="center" wrapText="1"/>
      <protection/>
    </xf>
    <xf numFmtId="0" fontId="29" fillId="33" borderId="10" xfId="73" applyFont="1" applyFill="1" applyBorder="1" applyAlignment="1">
      <alignment horizontal="center" vertical="center"/>
      <protection/>
    </xf>
    <xf numFmtId="0" fontId="6" fillId="33" borderId="16" xfId="73" applyFont="1" applyFill="1" applyBorder="1" applyAlignment="1">
      <alignment horizontal="center" vertical="center"/>
      <protection/>
    </xf>
    <xf numFmtId="0" fontId="6" fillId="33" borderId="17" xfId="73" applyFont="1" applyFill="1" applyBorder="1" applyAlignment="1">
      <alignment horizontal="center" vertical="center"/>
      <protection/>
    </xf>
    <xf numFmtId="0" fontId="6" fillId="33" borderId="18" xfId="73" applyFont="1" applyFill="1" applyBorder="1" applyAlignment="1">
      <alignment horizontal="center" vertical="center"/>
      <protection/>
    </xf>
    <xf numFmtId="0" fontId="6" fillId="33" borderId="19" xfId="73" applyFont="1" applyFill="1" applyBorder="1" applyAlignment="1">
      <alignment horizontal="center" vertical="center"/>
      <protection/>
    </xf>
    <xf numFmtId="0" fontId="6" fillId="33" borderId="0" xfId="73" applyFont="1" applyFill="1" applyBorder="1" applyAlignment="1">
      <alignment horizontal="center" vertical="center"/>
      <protection/>
    </xf>
    <xf numFmtId="0" fontId="6" fillId="33" borderId="15" xfId="73" applyFont="1" applyFill="1" applyBorder="1" applyAlignment="1">
      <alignment horizontal="center" vertical="center"/>
      <protection/>
    </xf>
    <xf numFmtId="0" fontId="6" fillId="33" borderId="20" xfId="73" applyFont="1" applyFill="1" applyBorder="1" applyAlignment="1">
      <alignment horizontal="center" vertical="center"/>
      <protection/>
    </xf>
    <xf numFmtId="0" fontId="6" fillId="33" borderId="21" xfId="73" applyFont="1" applyFill="1" applyBorder="1" applyAlignment="1">
      <alignment horizontal="center" vertical="center"/>
      <protection/>
    </xf>
    <xf numFmtId="0" fontId="6" fillId="33" borderId="22" xfId="73" applyFont="1" applyFill="1" applyBorder="1" applyAlignment="1">
      <alignment horizontal="center" vertical="center"/>
      <protection/>
    </xf>
    <xf numFmtId="0" fontId="8" fillId="33" borderId="12" xfId="73" applyFont="1" applyFill="1" applyBorder="1" applyAlignment="1">
      <alignment horizontal="center" vertical="center"/>
      <protection/>
    </xf>
    <xf numFmtId="0" fontId="8" fillId="33" borderId="13" xfId="73" applyFont="1" applyFill="1" applyBorder="1" applyAlignment="1">
      <alignment horizontal="center" vertical="center"/>
      <protection/>
    </xf>
    <xf numFmtId="0" fontId="8" fillId="33" borderId="23" xfId="73" applyFont="1" applyFill="1" applyBorder="1" applyAlignment="1">
      <alignment horizontal="center" vertical="center"/>
      <protection/>
    </xf>
    <xf numFmtId="0" fontId="8" fillId="33" borderId="10" xfId="73" applyFont="1" applyFill="1" applyBorder="1" applyAlignment="1">
      <alignment horizontal="center" vertical="center"/>
      <protection/>
    </xf>
    <xf numFmtId="0" fontId="7" fillId="33" borderId="16" xfId="73" applyFont="1" applyFill="1" applyBorder="1" applyAlignment="1">
      <alignment horizontal="center" vertical="center"/>
      <protection/>
    </xf>
    <xf numFmtId="0" fontId="7" fillId="33" borderId="17" xfId="73" applyFont="1" applyFill="1" applyBorder="1" applyAlignment="1">
      <alignment horizontal="center" vertical="center"/>
      <protection/>
    </xf>
    <xf numFmtId="0" fontId="7" fillId="33" borderId="20" xfId="73" applyFont="1" applyFill="1" applyBorder="1" applyAlignment="1">
      <alignment horizontal="center" vertical="center"/>
      <protection/>
    </xf>
    <xf numFmtId="0" fontId="7" fillId="33" borderId="21" xfId="73" applyFont="1" applyFill="1" applyBorder="1" applyAlignment="1">
      <alignment horizontal="center" vertical="center"/>
      <protection/>
    </xf>
    <xf numFmtId="0" fontId="7" fillId="33" borderId="12" xfId="73" applyFont="1" applyFill="1" applyBorder="1" applyAlignment="1">
      <alignment horizontal="center" vertical="center"/>
      <protection/>
    </xf>
    <xf numFmtId="0" fontId="7" fillId="33" borderId="13" xfId="73" applyFont="1" applyFill="1" applyBorder="1" applyAlignment="1">
      <alignment horizontal="center" vertical="center"/>
      <protection/>
    </xf>
    <xf numFmtId="0" fontId="30" fillId="35" borderId="10" xfId="73" applyFont="1" applyFill="1" applyBorder="1" applyAlignment="1">
      <alignment horizontal="center" vertical="center" wrapText="1"/>
      <protection/>
    </xf>
    <xf numFmtId="0" fontId="31" fillId="0" borderId="10" xfId="0" applyFont="1" applyBorder="1" applyAlignment="1">
      <alignment horizontal="center"/>
    </xf>
    <xf numFmtId="0" fontId="17" fillId="33" borderId="0" xfId="0" applyFont="1" applyFill="1" applyAlignment="1">
      <alignment horizontal="left"/>
    </xf>
    <xf numFmtId="0" fontId="8" fillId="39" borderId="10" xfId="0" applyFont="1" applyFill="1" applyBorder="1" applyAlignment="1" applyProtection="1">
      <alignment horizontal="center" vertical="center" wrapText="1"/>
      <protection/>
    </xf>
    <xf numFmtId="0" fontId="8" fillId="40" borderId="10" xfId="0" applyFont="1" applyFill="1" applyBorder="1" applyAlignment="1" applyProtection="1">
      <alignment horizontal="center" vertical="center" wrapText="1"/>
      <protection/>
    </xf>
    <xf numFmtId="0" fontId="16" fillId="33" borderId="0" xfId="0" applyFont="1" applyFill="1" applyBorder="1" applyAlignment="1">
      <alignment horizontal="center"/>
    </xf>
    <xf numFmtId="0" fontId="0" fillId="33" borderId="0" xfId="0" applyFill="1" applyBorder="1" applyAlignment="1">
      <alignment horizontal="center"/>
    </xf>
    <xf numFmtId="0" fontId="8" fillId="32" borderId="10" xfId="0" applyFont="1" applyFill="1" applyBorder="1" applyAlignment="1" applyProtection="1">
      <alignment horizontal="center" vertical="center" wrapText="1"/>
      <protection/>
    </xf>
    <xf numFmtId="0" fontId="16" fillId="2" borderId="10" xfId="0" applyFont="1" applyFill="1" applyBorder="1" applyAlignment="1">
      <alignment horizontal="center"/>
    </xf>
    <xf numFmtId="0" fontId="0" fillId="37" borderId="0" xfId="0" applyFill="1" applyAlignment="1">
      <alignment horizontal="center"/>
    </xf>
    <xf numFmtId="0" fontId="0" fillId="39" borderId="10" xfId="0" applyFill="1" applyBorder="1" applyAlignment="1">
      <alignment horizontal="center" vertical="center"/>
    </xf>
    <xf numFmtId="0" fontId="0" fillId="4" borderId="10" xfId="0" applyFill="1" applyBorder="1" applyAlignment="1">
      <alignment horizontal="center"/>
    </xf>
    <xf numFmtId="0" fontId="0" fillId="53" borderId="10" xfId="0" applyFill="1" applyBorder="1" applyAlignment="1">
      <alignment horizontal="center"/>
    </xf>
    <xf numFmtId="0" fontId="0" fillId="3" borderId="10" xfId="0" applyFill="1" applyBorder="1" applyAlignment="1">
      <alignment horizontal="center"/>
    </xf>
    <xf numFmtId="0" fontId="0" fillId="5" borderId="11"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10" xfId="0" applyFill="1" applyBorder="1" applyAlignment="1">
      <alignment horizontal="center"/>
    </xf>
    <xf numFmtId="0" fontId="0" fillId="34" borderId="10" xfId="0" applyFill="1" applyBorder="1" applyAlignment="1">
      <alignment horizontal="center" wrapText="1"/>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34" borderId="10" xfId="0" applyFill="1" applyBorder="1" applyAlignment="1">
      <alignment horizontal="center"/>
    </xf>
    <xf numFmtId="0" fontId="0" fillId="39" borderId="10" xfId="0" applyFill="1" applyBorder="1" applyAlignment="1">
      <alignment horizontal="center"/>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5" xfId="89"/>
    <cellStyle name="Normal 6" xfId="90"/>
    <cellStyle name="Normal 7" xfId="91"/>
    <cellStyle name="Normal 8" xfId="92"/>
    <cellStyle name="Normal 9" xfId="93"/>
    <cellStyle name="Notas" xfId="94"/>
    <cellStyle name="Percent" xfId="95"/>
    <cellStyle name="Porcentual 10" xfId="96"/>
    <cellStyle name="Porcentual 11" xfId="97"/>
    <cellStyle name="Porcentual 12" xfId="98"/>
    <cellStyle name="Porcentual 13" xfId="99"/>
    <cellStyle name="Porcentual 14" xfId="100"/>
    <cellStyle name="Porcentual 15" xfId="101"/>
    <cellStyle name="Porcentual 2" xfId="102"/>
    <cellStyle name="Porcentual 3" xfId="103"/>
    <cellStyle name="Porcentual 4" xfId="104"/>
    <cellStyle name="Porcentual 5" xfId="105"/>
    <cellStyle name="Porcentual 6" xfId="106"/>
    <cellStyle name="Porcentual 7" xfId="107"/>
    <cellStyle name="Porcentual 8" xfId="108"/>
    <cellStyle name="Porcentual 9" xfId="109"/>
    <cellStyle name="Salida" xfId="110"/>
    <cellStyle name="Texto de advertencia" xfId="111"/>
    <cellStyle name="Texto explicativo" xfId="112"/>
    <cellStyle name="Título" xfId="113"/>
    <cellStyle name="Título 2" xfId="114"/>
    <cellStyle name="Título 3" xfId="115"/>
    <cellStyle name="Total" xfId="116"/>
  </cellStyles>
  <dxfs count="40">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FF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2</xdr:col>
      <xdr:colOff>123825</xdr:colOff>
      <xdr:row>2</xdr:row>
      <xdr:rowOff>371475</xdr:rowOff>
    </xdr:to>
    <xdr:pic>
      <xdr:nvPicPr>
        <xdr:cNvPr id="1" name="Picture 30"/>
        <xdr:cNvPicPr preferRelativeResize="1">
          <a:picLocks noChangeAspect="1"/>
        </xdr:cNvPicPr>
      </xdr:nvPicPr>
      <xdr:blipFill>
        <a:blip r:embed="rId1"/>
        <a:stretch>
          <a:fillRect/>
        </a:stretch>
      </xdr:blipFill>
      <xdr:spPr>
        <a:xfrm>
          <a:off x="123825" y="76200"/>
          <a:ext cx="1704975" cy="514350"/>
        </a:xfrm>
        <a:prstGeom prst="rect">
          <a:avLst/>
        </a:prstGeom>
        <a:noFill/>
        <a:ln w="9525" cmpd="sng">
          <a:noFill/>
        </a:ln>
      </xdr:spPr>
    </xdr:pic>
    <xdr:clientData/>
  </xdr:twoCellAnchor>
  <xdr:twoCellAnchor>
    <xdr:from>
      <xdr:col>22</xdr:col>
      <xdr:colOff>200025</xdr:colOff>
      <xdr:row>0</xdr:row>
      <xdr:rowOff>0</xdr:rowOff>
    </xdr:from>
    <xdr:to>
      <xdr:col>22</xdr:col>
      <xdr:colOff>2886075</xdr:colOff>
      <xdr:row>2</xdr:row>
      <xdr:rowOff>323850</xdr:rowOff>
    </xdr:to>
    <xdr:pic>
      <xdr:nvPicPr>
        <xdr:cNvPr id="2" name="Picture 267" descr="LOGOFPS1"/>
        <xdr:cNvPicPr preferRelativeResize="1">
          <a:picLocks noChangeAspect="1"/>
        </xdr:cNvPicPr>
      </xdr:nvPicPr>
      <xdr:blipFill>
        <a:blip r:embed="rId2"/>
        <a:stretch>
          <a:fillRect/>
        </a:stretch>
      </xdr:blipFill>
      <xdr:spPr>
        <a:xfrm>
          <a:off x="24784050" y="0"/>
          <a:ext cx="26860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
  <sheetViews>
    <sheetView tabSelected="1" zoomScale="68" zoomScaleNormal="68" zoomScalePageLayoutView="0" workbookViewId="0" topLeftCell="I1">
      <pane ySplit="7" topLeftCell="A8" activePane="bottomLeft" state="frozen"/>
      <selection pane="topLeft" activeCell="C1" sqref="C1"/>
      <selection pane="bottomLeft" activeCell="Y3" sqref="Y3"/>
    </sheetView>
  </sheetViews>
  <sheetFormatPr defaultColWidth="11.421875" defaultRowHeight="15"/>
  <cols>
    <col min="1" max="1" width="3.421875" style="0" customWidth="1"/>
    <col min="2" max="2" width="22.140625" style="0" customWidth="1"/>
    <col min="3" max="3" width="6.140625" style="0" customWidth="1"/>
    <col min="4" max="4" width="24.140625" style="0" customWidth="1"/>
    <col min="5" max="5" width="20.421875" style="0" customWidth="1"/>
    <col min="6" max="6" width="15.28125" style="0" customWidth="1"/>
    <col min="7" max="7" width="9.8515625" style="0" customWidth="1"/>
    <col min="8" max="9" width="22.140625" style="0" customWidth="1"/>
    <col min="10" max="12" width="14.140625" style="0" customWidth="1"/>
    <col min="13" max="13" width="12.140625" style="0" customWidth="1"/>
    <col min="14" max="14" width="9.140625" style="0" customWidth="1"/>
    <col min="15" max="15" width="12.8515625" style="0" customWidth="1"/>
    <col min="16" max="16" width="16.28125" style="0" customWidth="1"/>
    <col min="17" max="17" width="20.00390625" style="0" customWidth="1"/>
    <col min="18" max="18" width="17.00390625" style="0" customWidth="1"/>
    <col min="19" max="19" width="15.00390625" style="0" customWidth="1"/>
    <col min="20" max="20" width="10.57421875" style="0" customWidth="1"/>
    <col min="21" max="21" width="20.8515625" style="71" customWidth="1"/>
    <col min="22" max="22" width="46.7109375" style="270" customWidth="1"/>
    <col min="23" max="23" width="53.28125" style="271" customWidth="1"/>
    <col min="24" max="24" width="17.421875" style="271" customWidth="1"/>
    <col min="26" max="26" width="11.57421875" style="0" bestFit="1" customWidth="1"/>
  </cols>
  <sheetData>
    <row r="1" spans="1:24" ht="6" customHeight="1">
      <c r="A1" s="276"/>
      <c r="B1" s="277"/>
      <c r="C1" s="278"/>
      <c r="D1" s="293" t="s">
        <v>171</v>
      </c>
      <c r="E1" s="294"/>
      <c r="F1" s="294"/>
      <c r="G1" s="294"/>
      <c r="H1" s="294"/>
      <c r="I1" s="294"/>
      <c r="J1" s="294"/>
      <c r="K1" s="294"/>
      <c r="L1" s="294"/>
      <c r="M1" s="294"/>
      <c r="N1" s="294"/>
      <c r="O1" s="294"/>
      <c r="P1" s="294"/>
      <c r="Q1" s="294"/>
      <c r="R1" s="294"/>
      <c r="S1" s="294"/>
      <c r="T1" s="294"/>
      <c r="U1" s="294"/>
      <c r="V1" s="274"/>
      <c r="W1" s="274"/>
      <c r="X1" s="274"/>
    </row>
    <row r="2" spans="1:24" ht="11.25" customHeight="1">
      <c r="A2" s="279"/>
      <c r="B2" s="280"/>
      <c r="C2" s="281"/>
      <c r="D2" s="289" t="s">
        <v>25</v>
      </c>
      <c r="E2" s="290"/>
      <c r="F2" s="290"/>
      <c r="G2" s="290"/>
      <c r="H2" s="290"/>
      <c r="I2" s="290"/>
      <c r="J2" s="290"/>
      <c r="K2" s="290"/>
      <c r="L2" s="290"/>
      <c r="M2" s="290"/>
      <c r="N2" s="290"/>
      <c r="O2" s="290"/>
      <c r="P2" s="290"/>
      <c r="Q2" s="290"/>
      <c r="R2" s="290"/>
      <c r="S2" s="290"/>
      <c r="T2" s="290"/>
      <c r="U2" s="290"/>
      <c r="V2" s="274"/>
      <c r="W2" s="274"/>
      <c r="X2" s="274"/>
    </row>
    <row r="3" spans="1:24" ht="30" customHeight="1">
      <c r="A3" s="282"/>
      <c r="B3" s="283"/>
      <c r="C3" s="284"/>
      <c r="D3" s="291"/>
      <c r="E3" s="292"/>
      <c r="F3" s="292"/>
      <c r="G3" s="292"/>
      <c r="H3" s="292"/>
      <c r="I3" s="292"/>
      <c r="J3" s="292"/>
      <c r="K3" s="292"/>
      <c r="L3" s="292"/>
      <c r="M3" s="292"/>
      <c r="N3" s="292"/>
      <c r="O3" s="292"/>
      <c r="P3" s="292"/>
      <c r="Q3" s="292"/>
      <c r="R3" s="292"/>
      <c r="S3" s="292"/>
      <c r="T3" s="292"/>
      <c r="U3" s="292"/>
      <c r="V3" s="274"/>
      <c r="W3" s="274"/>
      <c r="X3" s="274"/>
    </row>
    <row r="4" spans="1:24" ht="22.5" customHeight="1">
      <c r="A4" s="285" t="s">
        <v>169</v>
      </c>
      <c r="B4" s="286"/>
      <c r="C4" s="287"/>
      <c r="D4" s="285" t="s">
        <v>27</v>
      </c>
      <c r="E4" s="286"/>
      <c r="F4" s="286"/>
      <c r="G4" s="286"/>
      <c r="H4" s="286"/>
      <c r="I4" s="286"/>
      <c r="J4" s="286"/>
      <c r="K4" s="286"/>
      <c r="L4" s="287"/>
      <c r="M4" s="288" t="s">
        <v>170</v>
      </c>
      <c r="N4" s="288"/>
      <c r="O4" s="288"/>
      <c r="P4" s="288"/>
      <c r="Q4" s="288"/>
      <c r="R4" s="288"/>
      <c r="S4" s="288"/>
      <c r="T4" s="288"/>
      <c r="U4" s="285"/>
      <c r="V4" s="275" t="s">
        <v>26</v>
      </c>
      <c r="W4" s="275"/>
      <c r="X4" s="275"/>
    </row>
    <row r="5" spans="1:24" ht="6.75" customHeight="1">
      <c r="A5" s="15"/>
      <c r="B5" s="16"/>
      <c r="C5" s="16"/>
      <c r="D5" s="16"/>
      <c r="E5" s="16"/>
      <c r="F5" s="16"/>
      <c r="G5" s="16"/>
      <c r="H5" s="16"/>
      <c r="I5" s="16"/>
      <c r="J5" s="16"/>
      <c r="K5" s="16"/>
      <c r="L5" s="16"/>
      <c r="M5" s="16"/>
      <c r="N5" s="16"/>
      <c r="O5" s="16"/>
      <c r="P5" s="16"/>
      <c r="Q5" s="16"/>
      <c r="R5" s="16"/>
      <c r="S5" s="16"/>
      <c r="T5" s="16"/>
      <c r="U5" s="16"/>
      <c r="V5" s="295"/>
      <c r="W5" s="295"/>
      <c r="X5" s="295"/>
    </row>
    <row r="6" spans="1:24" ht="23.25" customHeight="1">
      <c r="A6" s="298" t="s">
        <v>0</v>
      </c>
      <c r="B6" s="298"/>
      <c r="C6" s="298"/>
      <c r="D6" s="298"/>
      <c r="E6" s="299" t="s">
        <v>1</v>
      </c>
      <c r="F6" s="299"/>
      <c r="G6" s="299"/>
      <c r="H6" s="299"/>
      <c r="I6" s="299"/>
      <c r="J6" s="299"/>
      <c r="K6" s="299"/>
      <c r="L6" s="299"/>
      <c r="M6" s="302" t="s">
        <v>2</v>
      </c>
      <c r="N6" s="302"/>
      <c r="O6" s="302"/>
      <c r="P6" s="302"/>
      <c r="Q6" s="55" t="s">
        <v>3</v>
      </c>
      <c r="R6" s="56"/>
      <c r="S6" s="56"/>
      <c r="T6" s="56"/>
      <c r="U6" s="69"/>
      <c r="V6" s="216"/>
      <c r="W6" s="296"/>
      <c r="X6" s="296"/>
    </row>
    <row r="7" spans="1:24" ht="87" customHeight="1">
      <c r="A7" s="33" t="s">
        <v>4</v>
      </c>
      <c r="B7" s="33" t="s">
        <v>22</v>
      </c>
      <c r="C7" s="33" t="s">
        <v>4</v>
      </c>
      <c r="D7" s="33" t="s">
        <v>23</v>
      </c>
      <c r="E7" s="34" t="s">
        <v>24</v>
      </c>
      <c r="F7" s="34" t="s">
        <v>5</v>
      </c>
      <c r="G7" s="34" t="s">
        <v>6</v>
      </c>
      <c r="H7" s="34" t="s">
        <v>7</v>
      </c>
      <c r="I7" s="34" t="s">
        <v>8</v>
      </c>
      <c r="J7" s="34" t="s">
        <v>9</v>
      </c>
      <c r="K7" s="34" t="s">
        <v>10</v>
      </c>
      <c r="L7" s="34" t="s">
        <v>11</v>
      </c>
      <c r="M7" s="35" t="s">
        <v>12</v>
      </c>
      <c r="N7" s="36" t="s">
        <v>13</v>
      </c>
      <c r="O7" s="33" t="s">
        <v>14</v>
      </c>
      <c r="P7" s="37" t="s">
        <v>15</v>
      </c>
      <c r="Q7" s="1" t="s">
        <v>16</v>
      </c>
      <c r="R7" s="1" t="s">
        <v>17</v>
      </c>
      <c r="S7" s="4" t="s">
        <v>18</v>
      </c>
      <c r="T7" s="2" t="s">
        <v>19</v>
      </c>
      <c r="U7" s="3" t="s">
        <v>20</v>
      </c>
      <c r="V7" s="217" t="s">
        <v>21</v>
      </c>
      <c r="W7" s="218" t="s">
        <v>256</v>
      </c>
      <c r="X7" s="218" t="s">
        <v>257</v>
      </c>
    </row>
    <row r="8" spans="1:24" ht="98.25" customHeight="1">
      <c r="A8" s="38">
        <v>6</v>
      </c>
      <c r="B8" s="39" t="s">
        <v>40</v>
      </c>
      <c r="C8" s="40">
        <v>6.2</v>
      </c>
      <c r="D8" s="39" t="s">
        <v>41</v>
      </c>
      <c r="E8" s="41" t="s">
        <v>33</v>
      </c>
      <c r="F8" s="41" t="s">
        <v>42</v>
      </c>
      <c r="G8" s="42" t="s">
        <v>43</v>
      </c>
      <c r="H8" s="43" t="s">
        <v>185</v>
      </c>
      <c r="I8" s="44" t="s">
        <v>44</v>
      </c>
      <c r="J8" s="45" t="s">
        <v>35</v>
      </c>
      <c r="K8" s="45" t="s">
        <v>39</v>
      </c>
      <c r="L8" s="46">
        <v>0.9</v>
      </c>
      <c r="M8" s="7" t="s">
        <v>28</v>
      </c>
      <c r="N8" s="7" t="s">
        <v>29</v>
      </c>
      <c r="O8" s="7" t="s">
        <v>30</v>
      </c>
      <c r="P8" s="7" t="s">
        <v>31</v>
      </c>
      <c r="Q8" s="72">
        <v>0</v>
      </c>
      <c r="R8" s="72">
        <v>0</v>
      </c>
      <c r="S8" s="57" t="s">
        <v>295</v>
      </c>
      <c r="T8" s="57" t="s">
        <v>295</v>
      </c>
      <c r="U8" s="58" t="str">
        <f aca="true" t="shared" si="0" ref="U8:U16">IF(S8&gt;=95%,$P$7,IF(S8&gt;=70%,$O$7,IF(S8&gt;=50%,$N$7,IF(S8&lt;50%,$M$7,"ojo"))))</f>
        <v>SATISFACTORIO</v>
      </c>
      <c r="V8" s="219" t="s">
        <v>295</v>
      </c>
      <c r="W8" s="219" t="s">
        <v>295</v>
      </c>
      <c r="X8" s="220" t="s">
        <v>304</v>
      </c>
    </row>
    <row r="9" spans="1:24" ht="138" customHeight="1">
      <c r="A9" s="38">
        <v>6</v>
      </c>
      <c r="B9" s="39" t="s">
        <v>40</v>
      </c>
      <c r="C9" s="40">
        <v>6.1</v>
      </c>
      <c r="D9" s="39" t="s">
        <v>41</v>
      </c>
      <c r="E9" s="41" t="s">
        <v>33</v>
      </c>
      <c r="F9" s="41" t="s">
        <v>34</v>
      </c>
      <c r="G9" s="42" t="s">
        <v>186</v>
      </c>
      <c r="H9" s="43" t="s">
        <v>165</v>
      </c>
      <c r="I9" s="44" t="s">
        <v>187</v>
      </c>
      <c r="J9" s="45" t="s">
        <v>35</v>
      </c>
      <c r="K9" s="45" t="s">
        <v>39</v>
      </c>
      <c r="L9" s="46">
        <v>1</v>
      </c>
      <c r="M9" s="7" t="s">
        <v>28</v>
      </c>
      <c r="N9" s="7" t="s">
        <v>29</v>
      </c>
      <c r="O9" s="7" t="s">
        <v>30</v>
      </c>
      <c r="P9" s="7" t="s">
        <v>31</v>
      </c>
      <c r="Q9" s="72">
        <v>0</v>
      </c>
      <c r="R9" s="72">
        <v>0</v>
      </c>
      <c r="S9" s="57" t="s">
        <v>295</v>
      </c>
      <c r="T9" s="57" t="s">
        <v>295</v>
      </c>
      <c r="U9" s="58" t="str">
        <f t="shared" si="0"/>
        <v>SATISFACTORIO</v>
      </c>
      <c r="V9" s="219" t="s">
        <v>295</v>
      </c>
      <c r="W9" s="219" t="s">
        <v>295</v>
      </c>
      <c r="X9" s="220" t="s">
        <v>304</v>
      </c>
    </row>
    <row r="10" spans="1:27" ht="159" customHeight="1">
      <c r="A10" s="38">
        <v>3</v>
      </c>
      <c r="B10" s="39" t="s">
        <v>32</v>
      </c>
      <c r="C10" s="40">
        <v>3.5</v>
      </c>
      <c r="D10" s="39" t="s">
        <v>37</v>
      </c>
      <c r="E10" s="41" t="s">
        <v>33</v>
      </c>
      <c r="F10" s="41" t="s">
        <v>34</v>
      </c>
      <c r="G10" s="42" t="s">
        <v>38</v>
      </c>
      <c r="H10" s="43" t="s">
        <v>188</v>
      </c>
      <c r="I10" s="44" t="s">
        <v>191</v>
      </c>
      <c r="J10" s="45" t="s">
        <v>35</v>
      </c>
      <c r="K10" s="45" t="s">
        <v>36</v>
      </c>
      <c r="L10" s="46">
        <v>1</v>
      </c>
      <c r="M10" s="7" t="s">
        <v>28</v>
      </c>
      <c r="N10" s="7" t="s">
        <v>29</v>
      </c>
      <c r="O10" s="7" t="s">
        <v>30</v>
      </c>
      <c r="P10" s="7" t="s">
        <v>31</v>
      </c>
      <c r="Q10" s="72">
        <v>1</v>
      </c>
      <c r="R10" s="72">
        <v>1</v>
      </c>
      <c r="S10" s="57">
        <f>Q10/R10</f>
        <v>1</v>
      </c>
      <c r="T10" s="57">
        <v>1</v>
      </c>
      <c r="U10" s="58" t="str">
        <f t="shared" si="0"/>
        <v>SATISFACTORIO</v>
      </c>
      <c r="V10" s="221" t="s">
        <v>261</v>
      </c>
      <c r="W10" s="222" t="s">
        <v>305</v>
      </c>
      <c r="X10" s="220" t="s">
        <v>304</v>
      </c>
      <c r="AA10" s="273"/>
    </row>
    <row r="11" spans="1:27" ht="117" customHeight="1">
      <c r="A11" s="38">
        <v>3</v>
      </c>
      <c r="B11" s="39" t="s">
        <v>32</v>
      </c>
      <c r="C11" s="40">
        <v>3.2</v>
      </c>
      <c r="D11" s="39" t="s">
        <v>189</v>
      </c>
      <c r="E11" s="41" t="s">
        <v>33</v>
      </c>
      <c r="F11" s="41" t="s">
        <v>34</v>
      </c>
      <c r="G11" s="42" t="s">
        <v>166</v>
      </c>
      <c r="H11" s="43" t="s">
        <v>184</v>
      </c>
      <c r="I11" s="44" t="s">
        <v>190</v>
      </c>
      <c r="J11" s="45" t="s">
        <v>35</v>
      </c>
      <c r="K11" s="45" t="s">
        <v>39</v>
      </c>
      <c r="L11" s="46">
        <v>0.95</v>
      </c>
      <c r="M11" s="7" t="s">
        <v>28</v>
      </c>
      <c r="N11" s="7" t="s">
        <v>29</v>
      </c>
      <c r="O11" s="7" t="s">
        <v>30</v>
      </c>
      <c r="P11" s="7" t="s">
        <v>31</v>
      </c>
      <c r="Q11" s="72">
        <v>900</v>
      </c>
      <c r="R11" s="72">
        <v>9</v>
      </c>
      <c r="S11" s="57">
        <v>1</v>
      </c>
      <c r="T11" s="57">
        <v>1</v>
      </c>
      <c r="U11" s="58" t="str">
        <f t="shared" si="0"/>
        <v>SATISFACTORIO</v>
      </c>
      <c r="V11" s="221" t="s">
        <v>297</v>
      </c>
      <c r="W11" s="222" t="s">
        <v>308</v>
      </c>
      <c r="X11" s="220" t="s">
        <v>304</v>
      </c>
      <c r="AA11" s="273"/>
    </row>
    <row r="12" spans="1:27" ht="357" customHeight="1">
      <c r="A12" s="76">
        <v>3</v>
      </c>
      <c r="B12" s="77" t="s">
        <v>32</v>
      </c>
      <c r="C12" s="76">
        <v>3.3</v>
      </c>
      <c r="D12" s="78" t="s">
        <v>48</v>
      </c>
      <c r="E12" s="78" t="s">
        <v>259</v>
      </c>
      <c r="F12" s="79" t="s">
        <v>42</v>
      </c>
      <c r="G12" s="80" t="s">
        <v>45</v>
      </c>
      <c r="H12" s="81" t="s">
        <v>214</v>
      </c>
      <c r="I12" s="82" t="s">
        <v>215</v>
      </c>
      <c r="J12" s="83" t="s">
        <v>35</v>
      </c>
      <c r="K12" s="83" t="s">
        <v>36</v>
      </c>
      <c r="L12" s="84" t="s">
        <v>204</v>
      </c>
      <c r="M12" s="85" t="s">
        <v>28</v>
      </c>
      <c r="N12" s="85" t="s">
        <v>29</v>
      </c>
      <c r="O12" s="85" t="s">
        <v>30</v>
      </c>
      <c r="P12" s="85" t="s">
        <v>31</v>
      </c>
      <c r="Q12" s="86">
        <v>107</v>
      </c>
      <c r="R12" s="86">
        <v>115</v>
      </c>
      <c r="S12" s="87">
        <f aca="true" t="shared" si="1" ref="S12:S29">Q12/R12</f>
        <v>0.9304347826086956</v>
      </c>
      <c r="T12" s="87">
        <v>1</v>
      </c>
      <c r="U12" s="59" t="str">
        <f t="shared" si="0"/>
        <v>ACEPTABLE</v>
      </c>
      <c r="V12" s="223" t="s">
        <v>262</v>
      </c>
      <c r="W12" s="224" t="s">
        <v>309</v>
      </c>
      <c r="X12" s="225" t="s">
        <v>304</v>
      </c>
      <c r="AA12" s="273"/>
    </row>
    <row r="13" spans="1:27" ht="186.75" customHeight="1">
      <c r="A13" s="88">
        <v>3</v>
      </c>
      <c r="B13" s="78" t="s">
        <v>32</v>
      </c>
      <c r="C13" s="76">
        <v>3.3</v>
      </c>
      <c r="D13" s="78" t="s">
        <v>48</v>
      </c>
      <c r="E13" s="78" t="s">
        <v>259</v>
      </c>
      <c r="F13" s="79" t="s">
        <v>42</v>
      </c>
      <c r="G13" s="89" t="s">
        <v>49</v>
      </c>
      <c r="H13" s="81" t="s">
        <v>216</v>
      </c>
      <c r="I13" s="82" t="s">
        <v>215</v>
      </c>
      <c r="J13" s="83" t="s">
        <v>35</v>
      </c>
      <c r="K13" s="90" t="s">
        <v>36</v>
      </c>
      <c r="L13" s="84" t="s">
        <v>204</v>
      </c>
      <c r="M13" s="85" t="s">
        <v>28</v>
      </c>
      <c r="N13" s="85" t="s">
        <v>29</v>
      </c>
      <c r="O13" s="85" t="s">
        <v>30</v>
      </c>
      <c r="P13" s="85" t="s">
        <v>31</v>
      </c>
      <c r="Q13" s="86">
        <v>2704</v>
      </c>
      <c r="R13" s="86">
        <v>2705</v>
      </c>
      <c r="S13" s="87">
        <f t="shared" si="1"/>
        <v>0.999630314232902</v>
      </c>
      <c r="T13" s="87">
        <v>1</v>
      </c>
      <c r="U13" s="59" t="str">
        <f t="shared" si="0"/>
        <v>SATISFACTORIO</v>
      </c>
      <c r="V13" s="223" t="s">
        <v>284</v>
      </c>
      <c r="W13" s="224" t="s">
        <v>310</v>
      </c>
      <c r="X13" s="225" t="s">
        <v>304</v>
      </c>
      <c r="AA13" s="273"/>
    </row>
    <row r="14" spans="1:27" ht="173.25" customHeight="1">
      <c r="A14" s="88">
        <v>2</v>
      </c>
      <c r="B14" s="78" t="s">
        <v>57</v>
      </c>
      <c r="C14" s="76">
        <v>2.1</v>
      </c>
      <c r="D14" s="78" t="s">
        <v>58</v>
      </c>
      <c r="E14" s="78" t="s">
        <v>259</v>
      </c>
      <c r="F14" s="91" t="s">
        <v>54</v>
      </c>
      <c r="G14" s="89" t="s">
        <v>206</v>
      </c>
      <c r="H14" s="92" t="s">
        <v>209</v>
      </c>
      <c r="I14" s="93" t="s">
        <v>217</v>
      </c>
      <c r="J14" s="90" t="s">
        <v>35</v>
      </c>
      <c r="K14" s="90" t="s">
        <v>36</v>
      </c>
      <c r="L14" s="84" t="s">
        <v>47</v>
      </c>
      <c r="M14" s="85" t="s">
        <v>28</v>
      </c>
      <c r="N14" s="85" t="s">
        <v>207</v>
      </c>
      <c r="O14" s="85" t="s">
        <v>30</v>
      </c>
      <c r="P14" s="85" t="s">
        <v>31</v>
      </c>
      <c r="Q14" s="86">
        <v>21892</v>
      </c>
      <c r="R14" s="86">
        <v>22711</v>
      </c>
      <c r="S14" s="87">
        <f t="shared" si="1"/>
        <v>0.9639381797366915</v>
      </c>
      <c r="T14" s="87">
        <v>1</v>
      </c>
      <c r="U14" s="59" t="str">
        <f t="shared" si="0"/>
        <v>SATISFACTORIO</v>
      </c>
      <c r="V14" s="223" t="s">
        <v>263</v>
      </c>
      <c r="W14" s="224" t="s">
        <v>311</v>
      </c>
      <c r="X14" s="225" t="s">
        <v>304</v>
      </c>
      <c r="AA14" s="273"/>
    </row>
    <row r="15" spans="1:27" ht="219" customHeight="1">
      <c r="A15" s="88">
        <v>3</v>
      </c>
      <c r="B15" s="78" t="s">
        <v>32</v>
      </c>
      <c r="C15" s="76">
        <v>3.3</v>
      </c>
      <c r="D15" s="78" t="s">
        <v>48</v>
      </c>
      <c r="E15" s="78" t="s">
        <v>259</v>
      </c>
      <c r="F15" s="91" t="s">
        <v>54</v>
      </c>
      <c r="G15" s="89" t="s">
        <v>208</v>
      </c>
      <c r="H15" s="92" t="s">
        <v>218</v>
      </c>
      <c r="I15" s="93" t="s">
        <v>219</v>
      </c>
      <c r="J15" s="90" t="s">
        <v>205</v>
      </c>
      <c r="K15" s="90" t="s">
        <v>36</v>
      </c>
      <c r="L15" s="84" t="s">
        <v>47</v>
      </c>
      <c r="M15" s="85" t="s">
        <v>231</v>
      </c>
      <c r="N15" s="85" t="s">
        <v>232</v>
      </c>
      <c r="O15" s="85" t="s">
        <v>233</v>
      </c>
      <c r="P15" s="85" t="s">
        <v>234</v>
      </c>
      <c r="Q15" s="94">
        <v>1111</v>
      </c>
      <c r="R15" s="86">
        <v>1791</v>
      </c>
      <c r="S15" s="87">
        <f t="shared" si="1"/>
        <v>0.620323841429369</v>
      </c>
      <c r="T15" s="87">
        <v>0.47</v>
      </c>
      <c r="U15" s="215" t="str">
        <f t="shared" si="0"/>
        <v>MINIMO</v>
      </c>
      <c r="V15" s="223" t="s">
        <v>285</v>
      </c>
      <c r="W15" s="224" t="s">
        <v>312</v>
      </c>
      <c r="X15" s="225" t="s">
        <v>304</v>
      </c>
      <c r="AA15" s="273"/>
    </row>
    <row r="16" spans="1:27" ht="204.75" customHeight="1">
      <c r="A16" s="98">
        <v>1</v>
      </c>
      <c r="B16" s="99" t="s">
        <v>51</v>
      </c>
      <c r="C16" s="100">
        <v>1.1</v>
      </c>
      <c r="D16" s="101" t="s">
        <v>52</v>
      </c>
      <c r="E16" s="99" t="s">
        <v>53</v>
      </c>
      <c r="F16" s="102" t="s">
        <v>34</v>
      </c>
      <c r="G16" s="103" t="s">
        <v>55</v>
      </c>
      <c r="H16" s="104" t="s">
        <v>144</v>
      </c>
      <c r="I16" s="105" t="s">
        <v>162</v>
      </c>
      <c r="J16" s="106" t="s">
        <v>35</v>
      </c>
      <c r="K16" s="106" t="s">
        <v>36</v>
      </c>
      <c r="L16" s="107" t="s">
        <v>47</v>
      </c>
      <c r="M16" s="108" t="s">
        <v>28</v>
      </c>
      <c r="N16" s="108" t="s">
        <v>29</v>
      </c>
      <c r="O16" s="108" t="s">
        <v>30</v>
      </c>
      <c r="P16" s="108" t="s">
        <v>31</v>
      </c>
      <c r="Q16" s="109">
        <v>26</v>
      </c>
      <c r="R16" s="109">
        <v>26</v>
      </c>
      <c r="S16" s="110">
        <f t="shared" si="1"/>
        <v>1</v>
      </c>
      <c r="T16" s="110">
        <v>1</v>
      </c>
      <c r="U16" s="60" t="str">
        <f t="shared" si="0"/>
        <v>SATISFACTORIO</v>
      </c>
      <c r="V16" s="226" t="s">
        <v>264</v>
      </c>
      <c r="W16" s="227" t="s">
        <v>316</v>
      </c>
      <c r="X16" s="228" t="s">
        <v>304</v>
      </c>
      <c r="AA16" s="273"/>
    </row>
    <row r="17" spans="1:27" ht="214.5" customHeight="1">
      <c r="A17" s="111">
        <v>1</v>
      </c>
      <c r="B17" s="99" t="s">
        <v>51</v>
      </c>
      <c r="C17" s="111">
        <v>1.1</v>
      </c>
      <c r="D17" s="99" t="s">
        <v>52</v>
      </c>
      <c r="E17" s="99" t="s">
        <v>53</v>
      </c>
      <c r="F17" s="102" t="s">
        <v>34</v>
      </c>
      <c r="G17" s="112" t="s">
        <v>161</v>
      </c>
      <c r="H17" s="113" t="s">
        <v>145</v>
      </c>
      <c r="I17" s="105" t="s">
        <v>146</v>
      </c>
      <c r="J17" s="105" t="s">
        <v>35</v>
      </c>
      <c r="K17" s="106" t="s">
        <v>36</v>
      </c>
      <c r="L17" s="114">
        <v>1</v>
      </c>
      <c r="M17" s="108" t="s">
        <v>28</v>
      </c>
      <c r="N17" s="108" t="s">
        <v>29</v>
      </c>
      <c r="O17" s="108" t="s">
        <v>30</v>
      </c>
      <c r="P17" s="108" t="s">
        <v>31</v>
      </c>
      <c r="Q17" s="115">
        <v>961</v>
      </c>
      <c r="R17" s="115">
        <v>961</v>
      </c>
      <c r="S17" s="110">
        <f t="shared" si="1"/>
        <v>1</v>
      </c>
      <c r="T17" s="110">
        <v>1</v>
      </c>
      <c r="U17" s="60" t="str">
        <f aca="true" t="shared" si="2" ref="U17:U48">IF(S17&gt;=95%,$P$7,IF(S17&gt;=70%,$O$7,IF(S17&gt;=50%,$N$7,IF(S17&lt;50%,$M$7,"ojo"))))</f>
        <v>SATISFACTORIO</v>
      </c>
      <c r="V17" s="226" t="s">
        <v>265</v>
      </c>
      <c r="W17" s="227" t="s">
        <v>317</v>
      </c>
      <c r="X17" s="228" t="s">
        <v>304</v>
      </c>
      <c r="AA17" s="273"/>
    </row>
    <row r="18" spans="1:27" ht="267.75">
      <c r="A18" s="116">
        <v>2</v>
      </c>
      <c r="B18" s="117" t="s">
        <v>57</v>
      </c>
      <c r="C18" s="116">
        <v>2.1</v>
      </c>
      <c r="D18" s="117" t="s">
        <v>58</v>
      </c>
      <c r="E18" s="117" t="s">
        <v>59</v>
      </c>
      <c r="F18" s="118" t="s">
        <v>54</v>
      </c>
      <c r="G18" s="119" t="s">
        <v>60</v>
      </c>
      <c r="H18" s="120" t="s">
        <v>173</v>
      </c>
      <c r="I18" s="121" t="s">
        <v>174</v>
      </c>
      <c r="J18" s="122" t="s">
        <v>56</v>
      </c>
      <c r="K18" s="122" t="s">
        <v>36</v>
      </c>
      <c r="L18" s="123">
        <v>0.95</v>
      </c>
      <c r="M18" s="124" t="s">
        <v>28</v>
      </c>
      <c r="N18" s="124" t="s">
        <v>29</v>
      </c>
      <c r="O18" s="124" t="s">
        <v>30</v>
      </c>
      <c r="P18" s="124" t="s">
        <v>31</v>
      </c>
      <c r="Q18" s="125">
        <v>3571</v>
      </c>
      <c r="R18" s="125">
        <v>3750</v>
      </c>
      <c r="S18" s="126">
        <f t="shared" si="1"/>
        <v>0.9522666666666667</v>
      </c>
      <c r="T18" s="126">
        <v>1</v>
      </c>
      <c r="U18" s="61" t="str">
        <f t="shared" si="2"/>
        <v>SATISFACTORIO</v>
      </c>
      <c r="V18" s="229" t="s">
        <v>286</v>
      </c>
      <c r="W18" s="230" t="s">
        <v>325</v>
      </c>
      <c r="X18" s="231" t="s">
        <v>327</v>
      </c>
      <c r="AA18" s="273"/>
    </row>
    <row r="19" spans="1:27" ht="220.5">
      <c r="A19" s="116">
        <v>2</v>
      </c>
      <c r="B19" s="117" t="s">
        <v>57</v>
      </c>
      <c r="C19" s="116">
        <v>2.2</v>
      </c>
      <c r="D19" s="117" t="s">
        <v>61</v>
      </c>
      <c r="E19" s="117" t="s">
        <v>59</v>
      </c>
      <c r="F19" s="118" t="s">
        <v>34</v>
      </c>
      <c r="G19" s="119" t="s">
        <v>62</v>
      </c>
      <c r="H19" s="120" t="s">
        <v>175</v>
      </c>
      <c r="I19" s="121" t="s">
        <v>176</v>
      </c>
      <c r="J19" s="122" t="s">
        <v>56</v>
      </c>
      <c r="K19" s="122" t="s">
        <v>36</v>
      </c>
      <c r="L19" s="123">
        <v>0.95</v>
      </c>
      <c r="M19" s="124" t="s">
        <v>28</v>
      </c>
      <c r="N19" s="124" t="s">
        <v>29</v>
      </c>
      <c r="O19" s="124" t="s">
        <v>30</v>
      </c>
      <c r="P19" s="124" t="s">
        <v>31</v>
      </c>
      <c r="Q19" s="125">
        <v>5714</v>
      </c>
      <c r="R19" s="125">
        <v>5714</v>
      </c>
      <c r="S19" s="126">
        <f t="shared" si="1"/>
        <v>1</v>
      </c>
      <c r="T19" s="126">
        <v>1</v>
      </c>
      <c r="U19" s="60" t="str">
        <f t="shared" si="2"/>
        <v>SATISFACTORIO</v>
      </c>
      <c r="V19" s="232" t="s">
        <v>287</v>
      </c>
      <c r="W19" s="233" t="s">
        <v>326</v>
      </c>
      <c r="X19" s="231" t="s">
        <v>327</v>
      </c>
      <c r="AA19" s="273"/>
    </row>
    <row r="20" spans="1:27" ht="300.75" customHeight="1">
      <c r="A20" s="127">
        <v>5</v>
      </c>
      <c r="B20" s="128" t="s">
        <v>63</v>
      </c>
      <c r="C20" s="127" t="s">
        <v>64</v>
      </c>
      <c r="D20" s="129" t="s">
        <v>65</v>
      </c>
      <c r="E20" s="128" t="s">
        <v>66</v>
      </c>
      <c r="F20" s="129" t="s">
        <v>67</v>
      </c>
      <c r="G20" s="129" t="s">
        <v>68</v>
      </c>
      <c r="H20" s="130" t="s">
        <v>69</v>
      </c>
      <c r="I20" s="129" t="s">
        <v>157</v>
      </c>
      <c r="J20" s="131" t="s">
        <v>70</v>
      </c>
      <c r="K20" s="131" t="s">
        <v>71</v>
      </c>
      <c r="L20" s="132">
        <v>0.95</v>
      </c>
      <c r="M20" s="133" t="s">
        <v>28</v>
      </c>
      <c r="N20" s="133" t="s">
        <v>29</v>
      </c>
      <c r="O20" s="133" t="s">
        <v>30</v>
      </c>
      <c r="P20" s="133" t="s">
        <v>31</v>
      </c>
      <c r="Q20" s="134">
        <v>0</v>
      </c>
      <c r="R20" s="134">
        <v>33</v>
      </c>
      <c r="S20" s="135">
        <f t="shared" si="1"/>
        <v>0</v>
      </c>
      <c r="T20" s="135">
        <v>0</v>
      </c>
      <c r="U20" s="61" t="str">
        <f t="shared" si="2"/>
        <v>INSATISFACTORIO</v>
      </c>
      <c r="V20" s="234" t="s">
        <v>292</v>
      </c>
      <c r="W20" s="235" t="s">
        <v>328</v>
      </c>
      <c r="X20" s="236" t="s">
        <v>329</v>
      </c>
      <c r="AA20" s="273"/>
    </row>
    <row r="21" spans="1:27" ht="186" customHeight="1">
      <c r="A21" s="141">
        <v>3</v>
      </c>
      <c r="B21" s="142" t="s">
        <v>32</v>
      </c>
      <c r="C21" s="141">
        <v>3.7</v>
      </c>
      <c r="D21" s="143" t="s">
        <v>72</v>
      </c>
      <c r="E21" s="144" t="s">
        <v>73</v>
      </c>
      <c r="F21" s="141" t="s">
        <v>34</v>
      </c>
      <c r="G21" s="141" t="s">
        <v>74</v>
      </c>
      <c r="H21" s="145" t="s">
        <v>75</v>
      </c>
      <c r="I21" s="146" t="s">
        <v>76</v>
      </c>
      <c r="J21" s="147" t="s">
        <v>70</v>
      </c>
      <c r="K21" s="147" t="s">
        <v>46</v>
      </c>
      <c r="L21" s="148">
        <v>1</v>
      </c>
      <c r="M21" s="149" t="s">
        <v>28</v>
      </c>
      <c r="N21" s="149" t="s">
        <v>29</v>
      </c>
      <c r="O21" s="149" t="s">
        <v>30</v>
      </c>
      <c r="P21" s="149" t="s">
        <v>31</v>
      </c>
      <c r="Q21" s="150">
        <v>197</v>
      </c>
      <c r="R21" s="151">
        <v>197</v>
      </c>
      <c r="S21" s="152">
        <f t="shared" si="1"/>
        <v>1</v>
      </c>
      <c r="T21" s="214">
        <v>1</v>
      </c>
      <c r="U21" s="60" t="str">
        <f t="shared" si="2"/>
        <v>SATISFACTORIO</v>
      </c>
      <c r="V21" s="237" t="s">
        <v>266</v>
      </c>
      <c r="W21" s="238" t="s">
        <v>318</v>
      </c>
      <c r="X21" s="239" t="s">
        <v>304</v>
      </c>
      <c r="AA21" s="273"/>
    </row>
    <row r="22" spans="1:27" ht="177" customHeight="1">
      <c r="A22" s="141">
        <v>5</v>
      </c>
      <c r="B22" s="142" t="s">
        <v>77</v>
      </c>
      <c r="C22" s="141">
        <v>5.4</v>
      </c>
      <c r="D22" s="143" t="s">
        <v>78</v>
      </c>
      <c r="E22" s="144" t="s">
        <v>73</v>
      </c>
      <c r="F22" s="141" t="s">
        <v>34</v>
      </c>
      <c r="G22" s="141" t="s">
        <v>79</v>
      </c>
      <c r="H22" s="153" t="s">
        <v>80</v>
      </c>
      <c r="I22" s="146" t="s">
        <v>81</v>
      </c>
      <c r="J22" s="147" t="s">
        <v>70</v>
      </c>
      <c r="K22" s="147" t="s">
        <v>46</v>
      </c>
      <c r="L22" s="148">
        <v>1</v>
      </c>
      <c r="M22" s="149" t="s">
        <v>28</v>
      </c>
      <c r="N22" s="149" t="s">
        <v>29</v>
      </c>
      <c r="O22" s="149" t="s">
        <v>30</v>
      </c>
      <c r="P22" s="149" t="s">
        <v>31</v>
      </c>
      <c r="Q22" s="150">
        <v>17</v>
      </c>
      <c r="R22" s="150">
        <v>17</v>
      </c>
      <c r="S22" s="152">
        <f t="shared" si="1"/>
        <v>1</v>
      </c>
      <c r="T22" s="154">
        <v>1</v>
      </c>
      <c r="U22" s="60" t="str">
        <f t="shared" si="2"/>
        <v>SATISFACTORIO</v>
      </c>
      <c r="V22" s="237" t="s">
        <v>294</v>
      </c>
      <c r="W22" s="238" t="s">
        <v>319</v>
      </c>
      <c r="X22" s="239" t="s">
        <v>304</v>
      </c>
      <c r="AA22" s="273"/>
    </row>
    <row r="23" spans="1:27" s="14" customFormat="1" ht="308.25" customHeight="1">
      <c r="A23" s="155">
        <v>5</v>
      </c>
      <c r="B23" s="142" t="s">
        <v>82</v>
      </c>
      <c r="C23" s="141">
        <v>5.5</v>
      </c>
      <c r="D23" s="143" t="s">
        <v>83</v>
      </c>
      <c r="E23" s="142" t="s">
        <v>73</v>
      </c>
      <c r="F23" s="141" t="s">
        <v>34</v>
      </c>
      <c r="G23" s="141" t="s">
        <v>93</v>
      </c>
      <c r="H23" s="145" t="s">
        <v>94</v>
      </c>
      <c r="I23" s="146" t="s">
        <v>95</v>
      </c>
      <c r="J23" s="147" t="s">
        <v>70</v>
      </c>
      <c r="K23" s="147" t="s">
        <v>46</v>
      </c>
      <c r="L23" s="148">
        <v>1</v>
      </c>
      <c r="M23" s="149" t="s">
        <v>28</v>
      </c>
      <c r="N23" s="149" t="s">
        <v>29</v>
      </c>
      <c r="O23" s="149" t="s">
        <v>30</v>
      </c>
      <c r="P23" s="149" t="s">
        <v>31</v>
      </c>
      <c r="Q23" s="156">
        <v>7</v>
      </c>
      <c r="R23" s="156">
        <v>7</v>
      </c>
      <c r="S23" s="152">
        <f t="shared" si="1"/>
        <v>1</v>
      </c>
      <c r="T23" s="154">
        <v>1</v>
      </c>
      <c r="U23" s="60" t="str">
        <f t="shared" si="2"/>
        <v>SATISFACTORIO</v>
      </c>
      <c r="V23" s="240" t="s">
        <v>267</v>
      </c>
      <c r="W23" s="238" t="s">
        <v>320</v>
      </c>
      <c r="X23" s="239" t="s">
        <v>304</v>
      </c>
      <c r="AA23" s="273"/>
    </row>
    <row r="24" spans="1:27" s="32" customFormat="1" ht="267" customHeight="1">
      <c r="A24" s="157">
        <v>5</v>
      </c>
      <c r="B24" s="158" t="s">
        <v>82</v>
      </c>
      <c r="C24" s="157">
        <v>5.2</v>
      </c>
      <c r="D24" s="159" t="s">
        <v>84</v>
      </c>
      <c r="E24" s="158" t="s">
        <v>85</v>
      </c>
      <c r="F24" s="157" t="s">
        <v>54</v>
      </c>
      <c r="G24" s="157" t="s">
        <v>90</v>
      </c>
      <c r="H24" s="160" t="s">
        <v>192</v>
      </c>
      <c r="I24" s="161" t="s">
        <v>193</v>
      </c>
      <c r="J24" s="162" t="s">
        <v>194</v>
      </c>
      <c r="K24" s="162" t="s">
        <v>36</v>
      </c>
      <c r="L24" s="163" t="s">
        <v>195</v>
      </c>
      <c r="M24" s="164" t="s">
        <v>199</v>
      </c>
      <c r="N24" s="164" t="s">
        <v>198</v>
      </c>
      <c r="O24" s="164" t="s">
        <v>197</v>
      </c>
      <c r="P24" s="164" t="s">
        <v>196</v>
      </c>
      <c r="Q24" s="165">
        <v>11</v>
      </c>
      <c r="R24" s="166">
        <v>11</v>
      </c>
      <c r="S24" s="167">
        <f t="shared" si="1"/>
        <v>1</v>
      </c>
      <c r="T24" s="167">
        <v>1</v>
      </c>
      <c r="U24" s="63" t="str">
        <f t="shared" si="2"/>
        <v>SATISFACTORIO</v>
      </c>
      <c r="V24" s="241" t="s">
        <v>293</v>
      </c>
      <c r="W24" s="242" t="s">
        <v>330</v>
      </c>
      <c r="X24" s="243" t="s">
        <v>329</v>
      </c>
      <c r="AA24" s="273"/>
    </row>
    <row r="25" spans="1:27" s="32" customFormat="1" ht="159.75" customHeight="1">
      <c r="A25" s="157">
        <v>3</v>
      </c>
      <c r="B25" s="158" t="s">
        <v>32</v>
      </c>
      <c r="C25" s="157">
        <v>3.11</v>
      </c>
      <c r="D25" s="159" t="s">
        <v>86</v>
      </c>
      <c r="E25" s="158" t="s">
        <v>85</v>
      </c>
      <c r="F25" s="157" t="s">
        <v>34</v>
      </c>
      <c r="G25" s="157" t="s">
        <v>87</v>
      </c>
      <c r="H25" s="160" t="s">
        <v>183</v>
      </c>
      <c r="I25" s="161" t="s">
        <v>160</v>
      </c>
      <c r="J25" s="162" t="s">
        <v>70</v>
      </c>
      <c r="K25" s="162" t="s">
        <v>88</v>
      </c>
      <c r="L25" s="163">
        <v>1</v>
      </c>
      <c r="M25" s="164" t="s">
        <v>28</v>
      </c>
      <c r="N25" s="164" t="s">
        <v>29</v>
      </c>
      <c r="O25" s="164" t="s">
        <v>30</v>
      </c>
      <c r="P25" s="164" t="s">
        <v>31</v>
      </c>
      <c r="Q25" s="166">
        <v>29</v>
      </c>
      <c r="R25" s="166">
        <v>29</v>
      </c>
      <c r="S25" s="167">
        <f t="shared" si="1"/>
        <v>1</v>
      </c>
      <c r="T25" s="168">
        <v>1</v>
      </c>
      <c r="U25" s="68" t="str">
        <f t="shared" si="2"/>
        <v>SATISFACTORIO</v>
      </c>
      <c r="V25" s="241" t="s">
        <v>268</v>
      </c>
      <c r="W25" s="242" t="s">
        <v>331</v>
      </c>
      <c r="X25" s="243" t="s">
        <v>329</v>
      </c>
      <c r="AA25" s="273"/>
    </row>
    <row r="26" spans="1:27" s="32" customFormat="1" ht="134.25" customHeight="1">
      <c r="A26" s="157">
        <v>6</v>
      </c>
      <c r="B26" s="158" t="s">
        <v>40</v>
      </c>
      <c r="C26" s="157">
        <v>6.2</v>
      </c>
      <c r="D26" s="159" t="s">
        <v>258</v>
      </c>
      <c r="E26" s="158" t="s">
        <v>89</v>
      </c>
      <c r="F26" s="157" t="s">
        <v>34</v>
      </c>
      <c r="G26" s="157" t="s">
        <v>90</v>
      </c>
      <c r="H26" s="160" t="s">
        <v>91</v>
      </c>
      <c r="I26" s="161" t="s">
        <v>92</v>
      </c>
      <c r="J26" s="162" t="s">
        <v>56</v>
      </c>
      <c r="K26" s="162" t="s">
        <v>36</v>
      </c>
      <c r="L26" s="163" t="s">
        <v>50</v>
      </c>
      <c r="M26" s="164" t="s">
        <v>28</v>
      </c>
      <c r="N26" s="164" t="s">
        <v>29</v>
      </c>
      <c r="O26" s="164" t="s">
        <v>30</v>
      </c>
      <c r="P26" s="164" t="s">
        <v>31</v>
      </c>
      <c r="Q26" s="166">
        <v>23</v>
      </c>
      <c r="R26" s="166">
        <v>23</v>
      </c>
      <c r="S26" s="167">
        <f t="shared" si="1"/>
        <v>1</v>
      </c>
      <c r="T26" s="167">
        <v>1</v>
      </c>
      <c r="U26" s="68" t="str">
        <f t="shared" si="2"/>
        <v>SATISFACTORIO</v>
      </c>
      <c r="V26" s="241" t="s">
        <v>269</v>
      </c>
      <c r="W26" s="242" t="s">
        <v>332</v>
      </c>
      <c r="X26" s="243" t="s">
        <v>329</v>
      </c>
      <c r="AA26" s="273"/>
    </row>
    <row r="27" spans="1:27" ht="204" customHeight="1">
      <c r="A27" s="169">
        <v>3</v>
      </c>
      <c r="B27" s="170" t="s">
        <v>32</v>
      </c>
      <c r="C27" s="169">
        <v>3.7</v>
      </c>
      <c r="D27" s="170" t="s">
        <v>72</v>
      </c>
      <c r="E27" s="170" t="s">
        <v>96</v>
      </c>
      <c r="F27" s="169" t="s">
        <v>34</v>
      </c>
      <c r="G27" s="169" t="s">
        <v>97</v>
      </c>
      <c r="H27" s="171" t="s">
        <v>98</v>
      </c>
      <c r="I27" s="172" t="s">
        <v>260</v>
      </c>
      <c r="J27" s="170" t="s">
        <v>35</v>
      </c>
      <c r="K27" s="170" t="s">
        <v>36</v>
      </c>
      <c r="L27" s="173">
        <v>1</v>
      </c>
      <c r="M27" s="174" t="s">
        <v>28</v>
      </c>
      <c r="N27" s="174" t="s">
        <v>29</v>
      </c>
      <c r="O27" s="174" t="s">
        <v>30</v>
      </c>
      <c r="P27" s="174" t="s">
        <v>31</v>
      </c>
      <c r="Q27" s="175">
        <v>32</v>
      </c>
      <c r="R27" s="175">
        <v>32</v>
      </c>
      <c r="S27" s="176">
        <f t="shared" si="1"/>
        <v>1</v>
      </c>
      <c r="T27" s="176">
        <v>1</v>
      </c>
      <c r="U27" s="60" t="str">
        <f t="shared" si="2"/>
        <v>SATISFACTORIO</v>
      </c>
      <c r="V27" s="244" t="s">
        <v>270</v>
      </c>
      <c r="W27" s="245" t="s">
        <v>323</v>
      </c>
      <c r="X27" s="246" t="s">
        <v>304</v>
      </c>
      <c r="AA27" s="273"/>
    </row>
    <row r="28" spans="1:27" ht="230.25" customHeight="1">
      <c r="A28" s="170">
        <v>3</v>
      </c>
      <c r="B28" s="170" t="s">
        <v>32</v>
      </c>
      <c r="C28" s="169">
        <v>3.7</v>
      </c>
      <c r="D28" s="170" t="s">
        <v>72</v>
      </c>
      <c r="E28" s="170" t="s">
        <v>96</v>
      </c>
      <c r="F28" s="169" t="s">
        <v>34</v>
      </c>
      <c r="G28" s="169" t="s">
        <v>99</v>
      </c>
      <c r="H28" s="171" t="s">
        <v>100</v>
      </c>
      <c r="I28" s="177" t="s">
        <v>101</v>
      </c>
      <c r="J28" s="170" t="s">
        <v>35</v>
      </c>
      <c r="K28" s="170" t="s">
        <v>36</v>
      </c>
      <c r="L28" s="173">
        <v>1</v>
      </c>
      <c r="M28" s="174" t="s">
        <v>28</v>
      </c>
      <c r="N28" s="174" t="s">
        <v>29</v>
      </c>
      <c r="O28" s="174" t="s">
        <v>30</v>
      </c>
      <c r="P28" s="174" t="s">
        <v>31</v>
      </c>
      <c r="Q28" s="175">
        <v>2</v>
      </c>
      <c r="R28" s="175">
        <v>2</v>
      </c>
      <c r="S28" s="176">
        <f t="shared" si="1"/>
        <v>1</v>
      </c>
      <c r="T28" s="176">
        <v>1</v>
      </c>
      <c r="U28" s="60" t="str">
        <f t="shared" si="2"/>
        <v>SATISFACTORIO</v>
      </c>
      <c r="V28" s="244" t="s">
        <v>271</v>
      </c>
      <c r="W28" s="247" t="s">
        <v>321</v>
      </c>
      <c r="X28" s="246" t="s">
        <v>304</v>
      </c>
      <c r="AA28" s="273"/>
    </row>
    <row r="29" spans="1:27" ht="199.5" customHeight="1">
      <c r="A29" s="169">
        <v>3</v>
      </c>
      <c r="B29" s="170" t="s">
        <v>32</v>
      </c>
      <c r="C29" s="169">
        <v>3.9</v>
      </c>
      <c r="D29" s="170" t="s">
        <v>102</v>
      </c>
      <c r="E29" s="170" t="s">
        <v>96</v>
      </c>
      <c r="F29" s="169" t="s">
        <v>34</v>
      </c>
      <c r="G29" s="169" t="s">
        <v>103</v>
      </c>
      <c r="H29" s="171" t="s">
        <v>104</v>
      </c>
      <c r="I29" s="177" t="s">
        <v>105</v>
      </c>
      <c r="J29" s="170" t="s">
        <v>35</v>
      </c>
      <c r="K29" s="170" t="s">
        <v>36</v>
      </c>
      <c r="L29" s="173">
        <v>1</v>
      </c>
      <c r="M29" s="174" t="s">
        <v>28</v>
      </c>
      <c r="N29" s="174" t="s">
        <v>29</v>
      </c>
      <c r="O29" s="174" t="s">
        <v>30</v>
      </c>
      <c r="P29" s="174" t="s">
        <v>31</v>
      </c>
      <c r="Q29" s="178">
        <v>2</v>
      </c>
      <c r="R29" s="178">
        <v>2</v>
      </c>
      <c r="S29" s="176">
        <f t="shared" si="1"/>
        <v>1</v>
      </c>
      <c r="T29" s="176">
        <v>1</v>
      </c>
      <c r="U29" s="60" t="str">
        <f t="shared" si="2"/>
        <v>SATISFACTORIO</v>
      </c>
      <c r="V29" s="244" t="s">
        <v>272</v>
      </c>
      <c r="W29" s="247" t="s">
        <v>322</v>
      </c>
      <c r="X29" s="246" t="s">
        <v>304</v>
      </c>
      <c r="AA29" s="273"/>
    </row>
    <row r="30" spans="1:27" ht="112.5" customHeight="1">
      <c r="A30" s="179">
        <v>5</v>
      </c>
      <c r="B30" s="180" t="s">
        <v>63</v>
      </c>
      <c r="C30" s="180" t="s">
        <v>106</v>
      </c>
      <c r="D30" s="180" t="s">
        <v>107</v>
      </c>
      <c r="E30" s="180" t="s">
        <v>108</v>
      </c>
      <c r="F30" s="180" t="s">
        <v>42</v>
      </c>
      <c r="G30" s="180" t="s">
        <v>109</v>
      </c>
      <c r="H30" s="181" t="s">
        <v>148</v>
      </c>
      <c r="I30" s="182" t="s">
        <v>158</v>
      </c>
      <c r="J30" s="180" t="s">
        <v>35</v>
      </c>
      <c r="K30" s="180" t="s">
        <v>39</v>
      </c>
      <c r="L30" s="183">
        <v>1</v>
      </c>
      <c r="M30" s="184" t="s">
        <v>28</v>
      </c>
      <c r="N30" s="184" t="s">
        <v>29</v>
      </c>
      <c r="O30" s="184" t="s">
        <v>30</v>
      </c>
      <c r="P30" s="184" t="s">
        <v>31</v>
      </c>
      <c r="Q30" s="185">
        <v>0</v>
      </c>
      <c r="R30" s="185">
        <v>0</v>
      </c>
      <c r="S30" s="186" t="s">
        <v>295</v>
      </c>
      <c r="T30" s="185" t="s">
        <v>295</v>
      </c>
      <c r="U30" s="60" t="str">
        <f t="shared" si="2"/>
        <v>SATISFACTORIO</v>
      </c>
      <c r="V30" s="248" t="s">
        <v>273</v>
      </c>
      <c r="W30" s="249" t="s">
        <v>335</v>
      </c>
      <c r="X30" s="250" t="s">
        <v>336</v>
      </c>
      <c r="AA30" s="273"/>
    </row>
    <row r="31" spans="1:27" ht="108" customHeight="1">
      <c r="A31" s="179">
        <v>5</v>
      </c>
      <c r="B31" s="180" t="s">
        <v>63</v>
      </c>
      <c r="C31" s="180" t="s">
        <v>106</v>
      </c>
      <c r="D31" s="180" t="s">
        <v>107</v>
      </c>
      <c r="E31" s="180" t="s">
        <v>108</v>
      </c>
      <c r="F31" s="180" t="s">
        <v>42</v>
      </c>
      <c r="G31" s="180" t="s">
        <v>110</v>
      </c>
      <c r="H31" s="181" t="s">
        <v>149</v>
      </c>
      <c r="I31" s="182" t="s">
        <v>159</v>
      </c>
      <c r="J31" s="180" t="s">
        <v>35</v>
      </c>
      <c r="K31" s="180" t="s">
        <v>39</v>
      </c>
      <c r="L31" s="183">
        <v>1</v>
      </c>
      <c r="M31" s="184" t="s">
        <v>28</v>
      </c>
      <c r="N31" s="184" t="s">
        <v>29</v>
      </c>
      <c r="O31" s="184" t="s">
        <v>30</v>
      </c>
      <c r="P31" s="184" t="s">
        <v>31</v>
      </c>
      <c r="Q31" s="185">
        <v>0</v>
      </c>
      <c r="R31" s="185">
        <v>0</v>
      </c>
      <c r="S31" s="186" t="s">
        <v>295</v>
      </c>
      <c r="T31" s="185" t="s">
        <v>295</v>
      </c>
      <c r="U31" s="60" t="str">
        <f t="shared" si="2"/>
        <v>SATISFACTORIO</v>
      </c>
      <c r="V31" s="248" t="s">
        <v>274</v>
      </c>
      <c r="W31" s="249" t="s">
        <v>335</v>
      </c>
      <c r="X31" s="250" t="s">
        <v>336</v>
      </c>
      <c r="AA31" s="273"/>
    </row>
    <row r="32" spans="1:27" ht="117.75" customHeight="1">
      <c r="A32" s="179">
        <v>5</v>
      </c>
      <c r="B32" s="180" t="s">
        <v>63</v>
      </c>
      <c r="C32" s="179" t="s">
        <v>111</v>
      </c>
      <c r="D32" s="180" t="s">
        <v>112</v>
      </c>
      <c r="E32" s="180" t="s">
        <v>108</v>
      </c>
      <c r="F32" s="179" t="s">
        <v>34</v>
      </c>
      <c r="G32" s="180" t="s">
        <v>113</v>
      </c>
      <c r="H32" s="181" t="s">
        <v>150</v>
      </c>
      <c r="I32" s="182" t="s">
        <v>151</v>
      </c>
      <c r="J32" s="180" t="s">
        <v>56</v>
      </c>
      <c r="K32" s="180" t="s">
        <v>39</v>
      </c>
      <c r="L32" s="183">
        <v>0.95</v>
      </c>
      <c r="M32" s="184" t="s">
        <v>28</v>
      </c>
      <c r="N32" s="184" t="s">
        <v>29</v>
      </c>
      <c r="O32" s="184" t="s">
        <v>30</v>
      </c>
      <c r="P32" s="184" t="s">
        <v>31</v>
      </c>
      <c r="Q32" s="213">
        <v>443817904425</v>
      </c>
      <c r="R32" s="213">
        <v>452943035941</v>
      </c>
      <c r="S32" s="186">
        <f>Q32/R32</f>
        <v>0.9798536884510382</v>
      </c>
      <c r="T32" s="187">
        <v>1</v>
      </c>
      <c r="U32" s="60" t="str">
        <f t="shared" si="2"/>
        <v>SATISFACTORIO</v>
      </c>
      <c r="V32" s="248" t="s">
        <v>290</v>
      </c>
      <c r="W32" s="249" t="s">
        <v>337</v>
      </c>
      <c r="X32" s="250" t="s">
        <v>336</v>
      </c>
      <c r="AA32" s="273"/>
    </row>
    <row r="33" spans="1:27" ht="147" customHeight="1">
      <c r="A33" s="179">
        <v>5</v>
      </c>
      <c r="B33" s="180" t="s">
        <v>63</v>
      </c>
      <c r="C33" s="179" t="s">
        <v>111</v>
      </c>
      <c r="D33" s="180" t="s">
        <v>112</v>
      </c>
      <c r="E33" s="180" t="s">
        <v>108</v>
      </c>
      <c r="F33" s="179" t="s">
        <v>34</v>
      </c>
      <c r="G33" s="180" t="s">
        <v>113</v>
      </c>
      <c r="H33" s="181" t="s">
        <v>152</v>
      </c>
      <c r="I33" s="182" t="s">
        <v>153</v>
      </c>
      <c r="J33" s="180" t="s">
        <v>56</v>
      </c>
      <c r="K33" s="180" t="s">
        <v>39</v>
      </c>
      <c r="L33" s="183">
        <v>0.95</v>
      </c>
      <c r="M33" s="184" t="s">
        <v>28</v>
      </c>
      <c r="N33" s="184" t="s">
        <v>29</v>
      </c>
      <c r="O33" s="184" t="s">
        <v>30</v>
      </c>
      <c r="P33" s="184" t="s">
        <v>31</v>
      </c>
      <c r="Q33" s="185">
        <v>70717305173</v>
      </c>
      <c r="R33" s="185">
        <v>75472892456</v>
      </c>
      <c r="S33" s="187">
        <f>Q33/R33</f>
        <v>0.9369894656446026</v>
      </c>
      <c r="T33" s="187">
        <v>1</v>
      </c>
      <c r="U33" s="60" t="str">
        <f t="shared" si="2"/>
        <v>ACEPTABLE</v>
      </c>
      <c r="V33" s="251" t="s">
        <v>291</v>
      </c>
      <c r="W33" s="249" t="s">
        <v>338</v>
      </c>
      <c r="X33" s="250" t="s">
        <v>336</v>
      </c>
      <c r="AA33" s="273"/>
    </row>
    <row r="34" spans="1:27" ht="217.5" customHeight="1">
      <c r="A34" s="179">
        <v>5</v>
      </c>
      <c r="B34" s="180" t="s">
        <v>156</v>
      </c>
      <c r="C34" s="179">
        <v>5.1</v>
      </c>
      <c r="D34" s="180" t="s">
        <v>107</v>
      </c>
      <c r="E34" s="180" t="s">
        <v>108</v>
      </c>
      <c r="F34" s="179" t="s">
        <v>34</v>
      </c>
      <c r="G34" s="180" t="s">
        <v>114</v>
      </c>
      <c r="H34" s="181" t="s">
        <v>154</v>
      </c>
      <c r="I34" s="182" t="s">
        <v>155</v>
      </c>
      <c r="J34" s="180" t="s">
        <v>56</v>
      </c>
      <c r="K34" s="180" t="s">
        <v>88</v>
      </c>
      <c r="L34" s="183">
        <v>1</v>
      </c>
      <c r="M34" s="184" t="s">
        <v>28</v>
      </c>
      <c r="N34" s="184" t="s">
        <v>29</v>
      </c>
      <c r="O34" s="184" t="s">
        <v>30</v>
      </c>
      <c r="P34" s="184" t="s">
        <v>31</v>
      </c>
      <c r="Q34" s="188">
        <v>43534764382</v>
      </c>
      <c r="R34" s="188">
        <v>45369402632</v>
      </c>
      <c r="S34" s="186">
        <f>+Q34/R34</f>
        <v>0.9595622127784863</v>
      </c>
      <c r="T34" s="186">
        <v>0.96</v>
      </c>
      <c r="U34" s="60" t="str">
        <f t="shared" si="2"/>
        <v>SATISFACTORIO</v>
      </c>
      <c r="V34" s="248" t="s">
        <v>275</v>
      </c>
      <c r="W34" s="252" t="s">
        <v>339</v>
      </c>
      <c r="X34" s="250" t="s">
        <v>336</v>
      </c>
      <c r="AA34" s="273"/>
    </row>
    <row r="35" spans="1:27" ht="157.5" customHeight="1">
      <c r="A35" s="189">
        <v>3</v>
      </c>
      <c r="B35" s="131" t="s">
        <v>32</v>
      </c>
      <c r="C35" s="189">
        <v>3.3</v>
      </c>
      <c r="D35" s="131" t="s">
        <v>212</v>
      </c>
      <c r="E35" s="131" t="s">
        <v>116</v>
      </c>
      <c r="F35" s="189" t="s">
        <v>34</v>
      </c>
      <c r="G35" s="189" t="s">
        <v>117</v>
      </c>
      <c r="H35" s="130" t="s">
        <v>210</v>
      </c>
      <c r="I35" s="190" t="s">
        <v>211</v>
      </c>
      <c r="J35" s="131" t="s">
        <v>35</v>
      </c>
      <c r="K35" s="131" t="s">
        <v>36</v>
      </c>
      <c r="L35" s="132">
        <v>0.95</v>
      </c>
      <c r="M35" s="133" t="s">
        <v>28</v>
      </c>
      <c r="N35" s="133" t="s">
        <v>29</v>
      </c>
      <c r="O35" s="133" t="s">
        <v>30</v>
      </c>
      <c r="P35" s="133" t="s">
        <v>31</v>
      </c>
      <c r="Q35" s="191">
        <f>1659463912+41836487</f>
        <v>1701300399</v>
      </c>
      <c r="R35" s="191">
        <f>1659463912+41836487</f>
        <v>1701300399</v>
      </c>
      <c r="S35" s="135">
        <f aca="true" t="shared" si="3" ref="S35:S48">Q35/R35</f>
        <v>1</v>
      </c>
      <c r="T35" s="135">
        <v>1</v>
      </c>
      <c r="U35" s="64" t="str">
        <f>IF(S35&gt;=95%,$P$7,IF(S35&gt;=70%,$O$7,IF(S35&gt;=50%,$N$7,IF(S35&lt;50%,$M$7,"ojo"))))</f>
        <v>SATISFACTORIO</v>
      </c>
      <c r="V35" s="253" t="s">
        <v>276</v>
      </c>
      <c r="W35" s="254" t="s">
        <v>340</v>
      </c>
      <c r="X35" s="255" t="s">
        <v>336</v>
      </c>
      <c r="Y35" s="17"/>
      <c r="AA35" s="273"/>
    </row>
    <row r="36" spans="1:27" ht="184.5" customHeight="1">
      <c r="A36" s="189">
        <v>3</v>
      </c>
      <c r="B36" s="131" t="s">
        <v>32</v>
      </c>
      <c r="C36" s="189">
        <v>3.4</v>
      </c>
      <c r="D36" s="131" t="s">
        <v>115</v>
      </c>
      <c r="E36" s="131" t="s">
        <v>116</v>
      </c>
      <c r="F36" s="189" t="s">
        <v>34</v>
      </c>
      <c r="G36" s="189" t="s">
        <v>118</v>
      </c>
      <c r="H36" s="130" t="s">
        <v>167</v>
      </c>
      <c r="I36" s="190" t="s">
        <v>213</v>
      </c>
      <c r="J36" s="131" t="s">
        <v>35</v>
      </c>
      <c r="K36" s="131" t="s">
        <v>36</v>
      </c>
      <c r="L36" s="132">
        <v>0.95</v>
      </c>
      <c r="M36" s="133" t="s">
        <v>28</v>
      </c>
      <c r="N36" s="133" t="s">
        <v>29</v>
      </c>
      <c r="O36" s="133" t="s">
        <v>30</v>
      </c>
      <c r="P36" s="133" t="s">
        <v>31</v>
      </c>
      <c r="Q36" s="191">
        <v>61</v>
      </c>
      <c r="R36" s="191">
        <v>61</v>
      </c>
      <c r="S36" s="135">
        <f t="shared" si="3"/>
        <v>1</v>
      </c>
      <c r="T36" s="135">
        <v>1</v>
      </c>
      <c r="U36" s="60" t="str">
        <f>IF(S36&gt;=95%,$P$7,IF(S36&gt;=70%,$O$7,IF(S36&gt;=50%,$N$7,IF(S36&lt;50%,$M$7,"ojo"))))</f>
        <v>SATISFACTORIO</v>
      </c>
      <c r="V36" s="253" t="s">
        <v>277</v>
      </c>
      <c r="W36" s="254" t="s">
        <v>341</v>
      </c>
      <c r="X36" s="255" t="s">
        <v>336</v>
      </c>
      <c r="AA36" s="273"/>
    </row>
    <row r="37" spans="1:27" ht="240.75" customHeight="1">
      <c r="A37" s="136">
        <v>3</v>
      </c>
      <c r="B37" s="139" t="s">
        <v>32</v>
      </c>
      <c r="C37" s="136">
        <v>3.4</v>
      </c>
      <c r="D37" s="139" t="s">
        <v>115</v>
      </c>
      <c r="E37" s="139" t="s">
        <v>119</v>
      </c>
      <c r="F37" s="139" t="s">
        <v>120</v>
      </c>
      <c r="G37" s="139" t="s">
        <v>255</v>
      </c>
      <c r="H37" s="137" t="s">
        <v>177</v>
      </c>
      <c r="I37" s="138" t="s">
        <v>178</v>
      </c>
      <c r="J37" s="139" t="s">
        <v>56</v>
      </c>
      <c r="K37" s="139" t="s">
        <v>36</v>
      </c>
      <c r="L37" s="140">
        <v>1</v>
      </c>
      <c r="M37" s="95" t="s">
        <v>28</v>
      </c>
      <c r="N37" s="95" t="s">
        <v>29</v>
      </c>
      <c r="O37" s="95" t="s">
        <v>30</v>
      </c>
      <c r="P37" s="95" t="s">
        <v>31</v>
      </c>
      <c r="Q37" s="96">
        <v>913</v>
      </c>
      <c r="R37" s="96">
        <v>913</v>
      </c>
      <c r="S37" s="97">
        <f t="shared" si="3"/>
        <v>1</v>
      </c>
      <c r="T37" s="97">
        <v>1</v>
      </c>
      <c r="U37" s="65" t="str">
        <f>IF(S37&gt;=95%,$P$7,IF(S37&gt;=70%,$O$7,IF(S37&gt;=50%,$N$7,IF(S37&lt;50%,$M$7,"ojo"))))</f>
        <v>SATISFACTORIO</v>
      </c>
      <c r="V37" s="256" t="s">
        <v>278</v>
      </c>
      <c r="W37" s="257" t="s">
        <v>333</v>
      </c>
      <c r="X37" s="258" t="s">
        <v>329</v>
      </c>
      <c r="AA37" s="273"/>
    </row>
    <row r="38" spans="1:27" ht="220.5" customHeight="1">
      <c r="A38" s="136">
        <v>3</v>
      </c>
      <c r="B38" s="139" t="s">
        <v>32</v>
      </c>
      <c r="C38" s="136">
        <v>3.4</v>
      </c>
      <c r="D38" s="139" t="s">
        <v>115</v>
      </c>
      <c r="E38" s="139" t="s">
        <v>119</v>
      </c>
      <c r="F38" s="139" t="s">
        <v>42</v>
      </c>
      <c r="G38" s="139" t="s">
        <v>181</v>
      </c>
      <c r="H38" s="192" t="s">
        <v>179</v>
      </c>
      <c r="I38" s="138" t="s">
        <v>180</v>
      </c>
      <c r="J38" s="139" t="s">
        <v>56</v>
      </c>
      <c r="K38" s="139" t="s">
        <v>39</v>
      </c>
      <c r="L38" s="140">
        <v>1</v>
      </c>
      <c r="M38" s="95" t="s">
        <v>28</v>
      </c>
      <c r="N38" s="95" t="s">
        <v>29</v>
      </c>
      <c r="O38" s="95" t="s">
        <v>30</v>
      </c>
      <c r="P38" s="95" t="s">
        <v>31</v>
      </c>
      <c r="Q38" s="96">
        <v>139</v>
      </c>
      <c r="R38" s="96">
        <v>139</v>
      </c>
      <c r="S38" s="97">
        <f t="shared" si="3"/>
        <v>1</v>
      </c>
      <c r="T38" s="193">
        <v>1</v>
      </c>
      <c r="U38" s="65" t="str">
        <f>IF(S38&gt;=95%,$P$7,IF(S38&gt;=70%,$O$7,IF(S38&gt;=50%,$N$7,IF(S38&lt;50%,$M$7,"ojo"))))</f>
        <v>SATISFACTORIO</v>
      </c>
      <c r="V38" s="256" t="s">
        <v>289</v>
      </c>
      <c r="W38" s="257" t="s">
        <v>334</v>
      </c>
      <c r="X38" s="258" t="s">
        <v>329</v>
      </c>
      <c r="AA38" s="273"/>
    </row>
    <row r="39" spans="1:27" ht="136.5" customHeight="1">
      <c r="A39" s="194">
        <v>4</v>
      </c>
      <c r="B39" s="195" t="s">
        <v>121</v>
      </c>
      <c r="C39" s="194" t="s">
        <v>122</v>
      </c>
      <c r="D39" s="195" t="s">
        <v>123</v>
      </c>
      <c r="E39" s="195" t="s">
        <v>124</v>
      </c>
      <c r="F39" s="195" t="s">
        <v>125</v>
      </c>
      <c r="G39" s="196" t="s">
        <v>126</v>
      </c>
      <c r="H39" s="197" t="s">
        <v>202</v>
      </c>
      <c r="I39" s="198" t="s">
        <v>227</v>
      </c>
      <c r="J39" s="195" t="s">
        <v>35</v>
      </c>
      <c r="K39" s="194" t="s">
        <v>36</v>
      </c>
      <c r="L39" s="199">
        <v>0.9</v>
      </c>
      <c r="M39" s="200" t="s">
        <v>28</v>
      </c>
      <c r="N39" s="200" t="s">
        <v>29</v>
      </c>
      <c r="O39" s="200" t="s">
        <v>30</v>
      </c>
      <c r="P39" s="200" t="s">
        <v>31</v>
      </c>
      <c r="Q39" s="201">
        <v>18</v>
      </c>
      <c r="R39" s="201">
        <v>18</v>
      </c>
      <c r="S39" s="202">
        <f t="shared" si="3"/>
        <v>1</v>
      </c>
      <c r="T39" s="202">
        <v>1</v>
      </c>
      <c r="U39" s="60" t="str">
        <f t="shared" si="2"/>
        <v>SATISFACTORIO</v>
      </c>
      <c r="V39" s="259" t="s">
        <v>279</v>
      </c>
      <c r="W39" s="259" t="s">
        <v>314</v>
      </c>
      <c r="X39" s="260" t="s">
        <v>304</v>
      </c>
      <c r="AA39" s="273"/>
    </row>
    <row r="40" spans="1:27" ht="152.25" customHeight="1">
      <c r="A40" s="194">
        <v>4</v>
      </c>
      <c r="B40" s="195" t="s">
        <v>121</v>
      </c>
      <c r="C40" s="194" t="s">
        <v>122</v>
      </c>
      <c r="D40" s="195" t="s">
        <v>123</v>
      </c>
      <c r="E40" s="195" t="s">
        <v>124</v>
      </c>
      <c r="F40" s="195" t="s">
        <v>34</v>
      </c>
      <c r="G40" s="196" t="s">
        <v>127</v>
      </c>
      <c r="H40" s="197" t="s">
        <v>129</v>
      </c>
      <c r="I40" s="198" t="s">
        <v>203</v>
      </c>
      <c r="J40" s="203" t="s">
        <v>35</v>
      </c>
      <c r="K40" s="194" t="s">
        <v>36</v>
      </c>
      <c r="L40" s="204">
        <v>0.95</v>
      </c>
      <c r="M40" s="200" t="s">
        <v>28</v>
      </c>
      <c r="N40" s="200" t="s">
        <v>29</v>
      </c>
      <c r="O40" s="200" t="s">
        <v>30</v>
      </c>
      <c r="P40" s="200" t="s">
        <v>31</v>
      </c>
      <c r="Q40" s="201">
        <v>0</v>
      </c>
      <c r="R40" s="201">
        <v>1</v>
      </c>
      <c r="S40" s="202">
        <f t="shared" si="3"/>
        <v>0</v>
      </c>
      <c r="T40" s="202">
        <v>0</v>
      </c>
      <c r="U40" s="60" t="str">
        <f>IF(S40&gt;=95%,$P$7,IF(S40&gt;=70%,$O$7,IF(S40&gt;=50%,$N$7,IF(S40&lt;50%,$M$7,"ojo"))))</f>
        <v>INSATISFACTORIO</v>
      </c>
      <c r="V40" s="259" t="s">
        <v>280</v>
      </c>
      <c r="W40" s="259" t="s">
        <v>313</v>
      </c>
      <c r="X40" s="260" t="s">
        <v>304</v>
      </c>
      <c r="AA40" s="273"/>
    </row>
    <row r="41" spans="1:27" ht="193.5" customHeight="1">
      <c r="A41" s="194">
        <v>4</v>
      </c>
      <c r="B41" s="195" t="s">
        <v>121</v>
      </c>
      <c r="C41" s="194" t="s">
        <v>122</v>
      </c>
      <c r="D41" s="195" t="s">
        <v>123</v>
      </c>
      <c r="E41" s="195" t="s">
        <v>124</v>
      </c>
      <c r="F41" s="194" t="s">
        <v>54</v>
      </c>
      <c r="G41" s="196" t="s">
        <v>128</v>
      </c>
      <c r="H41" s="197" t="s">
        <v>200</v>
      </c>
      <c r="I41" s="198" t="s">
        <v>201</v>
      </c>
      <c r="J41" s="195" t="s">
        <v>35</v>
      </c>
      <c r="K41" s="195" t="s">
        <v>36</v>
      </c>
      <c r="L41" s="204">
        <v>0.95</v>
      </c>
      <c r="M41" s="200" t="s">
        <v>28</v>
      </c>
      <c r="N41" s="200" t="s">
        <v>29</v>
      </c>
      <c r="O41" s="200" t="s">
        <v>30</v>
      </c>
      <c r="P41" s="200" t="s">
        <v>31</v>
      </c>
      <c r="Q41" s="201">
        <v>13</v>
      </c>
      <c r="R41" s="201">
        <v>14</v>
      </c>
      <c r="S41" s="202">
        <f t="shared" si="3"/>
        <v>0.9285714285714286</v>
      </c>
      <c r="T41" s="202">
        <v>1</v>
      </c>
      <c r="U41" s="60" t="str">
        <f t="shared" si="2"/>
        <v>ACEPTABLE</v>
      </c>
      <c r="V41" s="259" t="s">
        <v>281</v>
      </c>
      <c r="W41" s="259" t="s">
        <v>315</v>
      </c>
      <c r="X41" s="260" t="s">
        <v>304</v>
      </c>
      <c r="AA41" s="273"/>
    </row>
    <row r="42" spans="1:27" ht="199.5" customHeight="1">
      <c r="A42" s="48">
        <v>4</v>
      </c>
      <c r="B42" s="49" t="s">
        <v>121</v>
      </c>
      <c r="C42" s="48" t="s">
        <v>130</v>
      </c>
      <c r="D42" s="49" t="s">
        <v>131</v>
      </c>
      <c r="E42" s="50" t="s">
        <v>229</v>
      </c>
      <c r="F42" s="48" t="s">
        <v>34</v>
      </c>
      <c r="G42" s="48" t="s">
        <v>132</v>
      </c>
      <c r="H42" s="51" t="s">
        <v>172</v>
      </c>
      <c r="I42" s="52" t="s">
        <v>133</v>
      </c>
      <c r="J42" s="49" t="s">
        <v>56</v>
      </c>
      <c r="K42" s="49" t="s">
        <v>36</v>
      </c>
      <c r="L42" s="53">
        <v>1</v>
      </c>
      <c r="M42" s="12" t="s">
        <v>28</v>
      </c>
      <c r="N42" s="12" t="s">
        <v>29</v>
      </c>
      <c r="O42" s="12" t="s">
        <v>30</v>
      </c>
      <c r="P42" s="12" t="s">
        <v>31</v>
      </c>
      <c r="Q42" s="66">
        <v>415</v>
      </c>
      <c r="R42" s="66">
        <v>415</v>
      </c>
      <c r="S42" s="67">
        <f t="shared" si="3"/>
        <v>1</v>
      </c>
      <c r="T42" s="67">
        <v>1</v>
      </c>
      <c r="U42" s="60" t="str">
        <f t="shared" si="2"/>
        <v>SATISFACTORIO</v>
      </c>
      <c r="V42" s="261" t="s">
        <v>288</v>
      </c>
      <c r="W42" s="262" t="s">
        <v>324</v>
      </c>
      <c r="X42" s="263" t="s">
        <v>304</v>
      </c>
      <c r="AA42" s="273"/>
    </row>
    <row r="43" spans="1:27" ht="315.75" customHeight="1">
      <c r="A43" s="20">
        <v>3</v>
      </c>
      <c r="B43" s="8" t="s">
        <v>32</v>
      </c>
      <c r="C43" s="20">
        <v>3.5</v>
      </c>
      <c r="D43" s="8" t="s">
        <v>37</v>
      </c>
      <c r="E43" s="8" t="s">
        <v>134</v>
      </c>
      <c r="F43" s="20" t="s">
        <v>34</v>
      </c>
      <c r="G43" s="20" t="s">
        <v>135</v>
      </c>
      <c r="H43" s="21" t="s">
        <v>220</v>
      </c>
      <c r="I43" s="47" t="s">
        <v>221</v>
      </c>
      <c r="J43" s="8" t="s">
        <v>56</v>
      </c>
      <c r="K43" s="8" t="s">
        <v>88</v>
      </c>
      <c r="L43" s="23">
        <v>0.95</v>
      </c>
      <c r="M43" s="11" t="s">
        <v>28</v>
      </c>
      <c r="N43" s="11" t="s">
        <v>29</v>
      </c>
      <c r="O43" s="11" t="s">
        <v>30</v>
      </c>
      <c r="P43" s="11" t="s">
        <v>31</v>
      </c>
      <c r="Q43" s="73">
        <v>87</v>
      </c>
      <c r="R43" s="73">
        <v>97</v>
      </c>
      <c r="S43" s="62">
        <f t="shared" si="3"/>
        <v>0.8969072164948454</v>
      </c>
      <c r="T43" s="62">
        <f>S43/L43</f>
        <v>0.9441128594682584</v>
      </c>
      <c r="U43" s="64" t="str">
        <f t="shared" si="2"/>
        <v>ACEPTABLE</v>
      </c>
      <c r="V43" s="264" t="s">
        <v>300</v>
      </c>
      <c r="W43" s="265" t="s">
        <v>306</v>
      </c>
      <c r="X43" s="266" t="s">
        <v>304</v>
      </c>
      <c r="AA43" s="273"/>
    </row>
    <row r="44" spans="1:27" ht="252.75" customHeight="1">
      <c r="A44" s="20">
        <v>3</v>
      </c>
      <c r="B44" s="8" t="s">
        <v>32</v>
      </c>
      <c r="C44" s="20">
        <v>3.5</v>
      </c>
      <c r="D44" s="8" t="s">
        <v>37</v>
      </c>
      <c r="E44" s="8" t="s">
        <v>134</v>
      </c>
      <c r="F44" s="20" t="s">
        <v>34</v>
      </c>
      <c r="G44" s="20" t="s">
        <v>136</v>
      </c>
      <c r="H44" s="21" t="s">
        <v>222</v>
      </c>
      <c r="I44" s="47" t="s">
        <v>223</v>
      </c>
      <c r="J44" s="8" t="s">
        <v>56</v>
      </c>
      <c r="K44" s="8" t="s">
        <v>88</v>
      </c>
      <c r="L44" s="54">
        <v>0.9</v>
      </c>
      <c r="M44" s="11" t="s">
        <v>28</v>
      </c>
      <c r="N44" s="11" t="s">
        <v>29</v>
      </c>
      <c r="O44" s="11" t="s">
        <v>30</v>
      </c>
      <c r="P44" s="11" t="s">
        <v>31</v>
      </c>
      <c r="Q44" s="73">
        <v>59</v>
      </c>
      <c r="R44" s="73">
        <v>67</v>
      </c>
      <c r="S44" s="62">
        <f t="shared" si="3"/>
        <v>0.8805970149253731</v>
      </c>
      <c r="T44" s="62">
        <v>0.93</v>
      </c>
      <c r="U44" s="64" t="str">
        <f t="shared" si="2"/>
        <v>ACEPTABLE</v>
      </c>
      <c r="V44" s="264" t="s">
        <v>296</v>
      </c>
      <c r="W44" s="265" t="s">
        <v>307</v>
      </c>
      <c r="X44" s="266" t="s">
        <v>304</v>
      </c>
      <c r="Z44" t="s">
        <v>182</v>
      </c>
      <c r="AA44" s="273"/>
    </row>
    <row r="45" spans="1:27" ht="159" customHeight="1">
      <c r="A45" s="20">
        <v>3</v>
      </c>
      <c r="B45" s="8" t="s">
        <v>32</v>
      </c>
      <c r="C45" s="20">
        <v>3.5</v>
      </c>
      <c r="D45" s="8" t="s">
        <v>37</v>
      </c>
      <c r="E45" s="8" t="s">
        <v>134</v>
      </c>
      <c r="F45" s="20" t="s">
        <v>34</v>
      </c>
      <c r="G45" s="20" t="s">
        <v>137</v>
      </c>
      <c r="H45" s="21" t="s">
        <v>224</v>
      </c>
      <c r="I45" s="8" t="s">
        <v>230</v>
      </c>
      <c r="J45" s="8" t="s">
        <v>56</v>
      </c>
      <c r="K45" s="8" t="s">
        <v>88</v>
      </c>
      <c r="L45" s="22">
        <v>0.9</v>
      </c>
      <c r="M45" s="11" t="s">
        <v>28</v>
      </c>
      <c r="N45" s="11" t="s">
        <v>29</v>
      </c>
      <c r="O45" s="11" t="s">
        <v>30</v>
      </c>
      <c r="P45" s="11" t="s">
        <v>31</v>
      </c>
      <c r="Q45" s="74">
        <v>78.67</v>
      </c>
      <c r="R45" s="73">
        <v>156</v>
      </c>
      <c r="S45" s="62">
        <f t="shared" si="3"/>
        <v>0.5042948717948718</v>
      </c>
      <c r="T45" s="62">
        <f>S45/L45</f>
        <v>0.5603276353276353</v>
      </c>
      <c r="U45" s="70" t="str">
        <f t="shared" si="2"/>
        <v>MINIMO</v>
      </c>
      <c r="V45" s="264" t="s">
        <v>298</v>
      </c>
      <c r="W45" s="265" t="s">
        <v>302</v>
      </c>
      <c r="X45" s="266" t="s">
        <v>304</v>
      </c>
      <c r="AA45" s="273"/>
    </row>
    <row r="46" spans="1:27" ht="164.25" customHeight="1">
      <c r="A46" s="20">
        <v>3</v>
      </c>
      <c r="B46" s="8" t="s">
        <v>32</v>
      </c>
      <c r="C46" s="20">
        <v>3.5</v>
      </c>
      <c r="D46" s="8" t="s">
        <v>37</v>
      </c>
      <c r="E46" s="8" t="s">
        <v>134</v>
      </c>
      <c r="F46" s="8" t="s">
        <v>34</v>
      </c>
      <c r="G46" s="20" t="s">
        <v>138</v>
      </c>
      <c r="H46" s="21" t="s">
        <v>225</v>
      </c>
      <c r="I46" s="8" t="s">
        <v>226</v>
      </c>
      <c r="J46" s="8" t="s">
        <v>35</v>
      </c>
      <c r="K46" s="8" t="s">
        <v>88</v>
      </c>
      <c r="L46" s="23">
        <v>0.9</v>
      </c>
      <c r="M46" s="11" t="s">
        <v>28</v>
      </c>
      <c r="N46" s="11" t="s">
        <v>29</v>
      </c>
      <c r="O46" s="11" t="s">
        <v>30</v>
      </c>
      <c r="P46" s="11" t="s">
        <v>31</v>
      </c>
      <c r="Q46" s="74">
        <v>63.87</v>
      </c>
      <c r="R46" s="75">
        <v>94</v>
      </c>
      <c r="S46" s="62">
        <f t="shared" si="3"/>
        <v>0.6794680851063829</v>
      </c>
      <c r="T46" s="62">
        <v>0.42</v>
      </c>
      <c r="U46" s="60" t="str">
        <f t="shared" si="2"/>
        <v>MINIMO</v>
      </c>
      <c r="V46" s="264" t="s">
        <v>301</v>
      </c>
      <c r="W46" s="265" t="s">
        <v>303</v>
      </c>
      <c r="X46" s="266" t="s">
        <v>304</v>
      </c>
      <c r="AA46" s="273"/>
    </row>
    <row r="47" spans="1:27" ht="168.75" customHeight="1">
      <c r="A47" s="9">
        <v>3</v>
      </c>
      <c r="B47" s="10" t="s">
        <v>32</v>
      </c>
      <c r="C47" s="9">
        <v>3.5</v>
      </c>
      <c r="D47" s="10" t="s">
        <v>37</v>
      </c>
      <c r="E47" s="10" t="s">
        <v>134</v>
      </c>
      <c r="F47" s="10" t="s">
        <v>34</v>
      </c>
      <c r="G47" s="20" t="s">
        <v>139</v>
      </c>
      <c r="H47" s="18" t="s">
        <v>140</v>
      </c>
      <c r="I47" s="10" t="s">
        <v>141</v>
      </c>
      <c r="J47" s="8" t="s">
        <v>35</v>
      </c>
      <c r="K47" s="10" t="s">
        <v>88</v>
      </c>
      <c r="L47" s="13">
        <v>0.95</v>
      </c>
      <c r="M47" s="11" t="s">
        <v>28</v>
      </c>
      <c r="N47" s="11" t="s">
        <v>29</v>
      </c>
      <c r="O47" s="11" t="s">
        <v>30</v>
      </c>
      <c r="P47" s="11" t="s">
        <v>31</v>
      </c>
      <c r="Q47" s="74">
        <v>32.23</v>
      </c>
      <c r="R47" s="73">
        <v>36</v>
      </c>
      <c r="S47" s="62">
        <f t="shared" si="3"/>
        <v>0.8952777777777777</v>
      </c>
      <c r="T47" s="62">
        <f>S47/L47</f>
        <v>0.9423976608187135</v>
      </c>
      <c r="U47" s="60" t="str">
        <f t="shared" si="2"/>
        <v>ACEPTABLE</v>
      </c>
      <c r="V47" s="264" t="s">
        <v>299</v>
      </c>
      <c r="W47" s="265" t="s">
        <v>344</v>
      </c>
      <c r="X47" s="266" t="s">
        <v>304</v>
      </c>
      <c r="AA47" s="273"/>
    </row>
    <row r="48" spans="1:24" ht="162.75" customHeight="1">
      <c r="A48" s="205">
        <v>6</v>
      </c>
      <c r="B48" s="206" t="s">
        <v>40</v>
      </c>
      <c r="C48" s="205" t="s">
        <v>168</v>
      </c>
      <c r="D48" s="206" t="s">
        <v>142</v>
      </c>
      <c r="E48" s="207" t="s">
        <v>143</v>
      </c>
      <c r="F48" s="205" t="s">
        <v>42</v>
      </c>
      <c r="G48" s="205" t="s">
        <v>147</v>
      </c>
      <c r="H48" s="208" t="s">
        <v>163</v>
      </c>
      <c r="I48" s="207" t="s">
        <v>164</v>
      </c>
      <c r="J48" s="207" t="s">
        <v>56</v>
      </c>
      <c r="K48" s="207" t="s">
        <v>71</v>
      </c>
      <c r="L48" s="209" t="s">
        <v>50</v>
      </c>
      <c r="M48" s="210" t="s">
        <v>28</v>
      </c>
      <c r="N48" s="210" t="s">
        <v>29</v>
      </c>
      <c r="O48" s="210" t="s">
        <v>30</v>
      </c>
      <c r="P48" s="210" t="s">
        <v>31</v>
      </c>
      <c r="Q48" s="211">
        <f>9+12</f>
        <v>21</v>
      </c>
      <c r="R48" s="211">
        <v>21</v>
      </c>
      <c r="S48" s="212">
        <f t="shared" si="3"/>
        <v>1</v>
      </c>
      <c r="T48" s="212">
        <v>1</v>
      </c>
      <c r="U48" s="60" t="str">
        <f t="shared" si="2"/>
        <v>SATISFACTORIO</v>
      </c>
      <c r="V48" s="267" t="s">
        <v>282</v>
      </c>
      <c r="W48" s="268" t="s">
        <v>342</v>
      </c>
      <c r="X48" s="269" t="s">
        <v>343</v>
      </c>
    </row>
    <row r="50" spans="1:19" ht="15.75">
      <c r="A50" s="5"/>
      <c r="B50" s="297"/>
      <c r="C50" s="297"/>
      <c r="D50" s="297"/>
      <c r="E50" s="5"/>
      <c r="F50" s="5"/>
      <c r="G50" s="5"/>
      <c r="H50" s="5"/>
      <c r="I50" s="5"/>
      <c r="J50" s="5"/>
      <c r="K50" s="5"/>
      <c r="L50" s="6"/>
      <c r="M50" s="6"/>
      <c r="N50" s="6"/>
      <c r="O50" s="6"/>
      <c r="P50" s="6"/>
      <c r="Q50" s="6"/>
      <c r="R50" s="6"/>
      <c r="S50" s="5"/>
    </row>
    <row r="51" spans="4:23" ht="23.25">
      <c r="D51" s="19" t="s">
        <v>228</v>
      </c>
      <c r="G51" s="303" t="s">
        <v>283</v>
      </c>
      <c r="H51" s="303"/>
      <c r="I51" s="303"/>
      <c r="J51" s="303"/>
      <c r="K51" s="303"/>
      <c r="L51" s="303"/>
      <c r="M51" s="303"/>
      <c r="P51" s="300"/>
      <c r="Q51" s="301"/>
      <c r="R51" s="301"/>
      <c r="S51" s="301"/>
      <c r="T51" s="301"/>
      <c r="W51" s="272"/>
    </row>
    <row r="52" ht="15.75">
      <c r="W52" s="272"/>
    </row>
    <row r="53" ht="15.75">
      <c r="W53" s="272"/>
    </row>
    <row r="54" spans="13:23" ht="15.75">
      <c r="M54" s="5"/>
      <c r="N54" s="5"/>
      <c r="W54" s="272"/>
    </row>
    <row r="55" spans="13:23" ht="85.5" customHeight="1">
      <c r="M55" s="5"/>
      <c r="N55" s="5"/>
      <c r="W55" s="272"/>
    </row>
    <row r="56" spans="13:23" ht="15.75">
      <c r="M56" s="5"/>
      <c r="N56" s="5"/>
      <c r="W56" s="272"/>
    </row>
    <row r="57" spans="13:23" ht="64.5" customHeight="1">
      <c r="M57" s="5"/>
      <c r="N57" s="5"/>
      <c r="W57" s="272"/>
    </row>
  </sheetData>
  <sheetProtection/>
  <mergeCells count="16">
    <mergeCell ref="V5:X5"/>
    <mergeCell ref="W6:X6"/>
    <mergeCell ref="B50:D50"/>
    <mergeCell ref="A6:D6"/>
    <mergeCell ref="E6:L6"/>
    <mergeCell ref="P51:T51"/>
    <mergeCell ref="M6:P6"/>
    <mergeCell ref="G51:M51"/>
    <mergeCell ref="V1:X3"/>
    <mergeCell ref="V4:X4"/>
    <mergeCell ref="A1:C3"/>
    <mergeCell ref="A4:C4"/>
    <mergeCell ref="M4:U4"/>
    <mergeCell ref="D4:L4"/>
    <mergeCell ref="D2:U3"/>
    <mergeCell ref="D1:U1"/>
  </mergeCells>
  <conditionalFormatting sqref="U21:U23 U39:U42 U6:U17 U27:U36 U47:U48">
    <cfRule type="cellIs" priority="92" dxfId="39" operator="equal" stopIfTrue="1">
      <formula>"INSATISFACTORIO"</formula>
    </cfRule>
  </conditionalFormatting>
  <conditionalFormatting sqref="U47:U48">
    <cfRule type="cellIs" priority="76" dxfId="0" operator="between" stopIfTrue="1">
      <formula>0.7</formula>
      <formula>0.94</formula>
    </cfRule>
    <cfRule type="cellIs" priority="77" dxfId="0" operator="between" stopIfTrue="1">
      <formula>0.7</formula>
      <formula>0.94</formula>
    </cfRule>
    <cfRule type="cellIs" priority="78" dxfId="1" operator="greaterThanOrEqual" stopIfTrue="1">
      <formula>0.95</formula>
    </cfRule>
  </conditionalFormatting>
  <conditionalFormatting sqref="U21:U23 U39:U42 U8:U17 U27:U36 U47:U48">
    <cfRule type="cellIs" priority="71" dxfId="2" operator="equal" stopIfTrue="1">
      <formula>"MINIMO"</formula>
    </cfRule>
    <cfRule type="cellIs" priority="72" dxfId="1" operator="equal" stopIfTrue="1">
      <formula>"SATISFACTORIO"</formula>
    </cfRule>
    <cfRule type="cellIs" priority="73" dxfId="0" operator="equal" stopIfTrue="1">
      <formula>"ACEPTABLE"</formula>
    </cfRule>
    <cfRule type="cellIs" priority="74" dxfId="0" operator="equal" stopIfTrue="1">
      <formula>"""ACEPTABLE"""</formula>
    </cfRule>
    <cfRule type="cellIs" priority="75" dxfId="1" operator="equal" stopIfTrue="1">
      <formula>"""SATISFACTORIO"""</formula>
    </cfRule>
  </conditionalFormatting>
  <conditionalFormatting sqref="U43:U44">
    <cfRule type="cellIs" priority="51" dxfId="39" operator="equal" stopIfTrue="1">
      <formula>"INSATISFACTORIO"</formula>
    </cfRule>
  </conditionalFormatting>
  <conditionalFormatting sqref="U43:U44">
    <cfRule type="cellIs" priority="43" dxfId="2" operator="equal" stopIfTrue="1">
      <formula>"MINIMO"</formula>
    </cfRule>
    <cfRule type="cellIs" priority="44" dxfId="1" operator="equal" stopIfTrue="1">
      <formula>"SATISFACTORIO"</formula>
    </cfRule>
    <cfRule type="cellIs" priority="45" dxfId="0" operator="equal" stopIfTrue="1">
      <formula>"ACEPTABLE"</formula>
    </cfRule>
    <cfRule type="cellIs" priority="46" dxfId="0" operator="equal" stopIfTrue="1">
      <formula>"""ACEPTABLE"""</formula>
    </cfRule>
    <cfRule type="cellIs" priority="47" dxfId="1" operator="equal" stopIfTrue="1">
      <formula>"""SATISFACTORIO"""</formula>
    </cfRule>
  </conditionalFormatting>
  <conditionalFormatting sqref="U19">
    <cfRule type="cellIs" priority="42" dxfId="39" operator="equal" stopIfTrue="1">
      <formula>"INSATISFACTORIO"</formula>
    </cfRule>
  </conditionalFormatting>
  <conditionalFormatting sqref="U19">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fRule type="cellIs" priority="40" dxfId="0" operator="equal" stopIfTrue="1">
      <formula>"""ACEPTABLE"""</formula>
    </cfRule>
    <cfRule type="cellIs" priority="41" dxfId="1" operator="equal" stopIfTrue="1">
      <formula>"""SATISFACTORIO"""</formula>
    </cfRule>
  </conditionalFormatting>
  <conditionalFormatting sqref="U20">
    <cfRule type="cellIs" priority="36" dxfId="39" operator="equal" stopIfTrue="1">
      <formula>"INSATISFACTORIO"</formula>
    </cfRule>
  </conditionalFormatting>
  <conditionalFormatting sqref="U20">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fRule type="cellIs" priority="34" dxfId="0" operator="equal" stopIfTrue="1">
      <formula>"""ACEPTABLE"""</formula>
    </cfRule>
    <cfRule type="cellIs" priority="35" dxfId="1" operator="equal" stopIfTrue="1">
      <formula>"""SATISFACTORIO"""</formula>
    </cfRule>
  </conditionalFormatting>
  <conditionalFormatting sqref="U24">
    <cfRule type="cellIs" priority="30" dxfId="39" operator="equal" stopIfTrue="1">
      <formula>"INSATISFACTORIO"</formula>
    </cfRule>
  </conditionalFormatting>
  <conditionalFormatting sqref="U24">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fRule type="cellIs" priority="28" dxfId="0" operator="equal" stopIfTrue="1">
      <formula>"""ACEPTABLE"""</formula>
    </cfRule>
    <cfRule type="cellIs" priority="29" dxfId="1" operator="equal" stopIfTrue="1">
      <formula>"""SATISFACTORIO"""</formula>
    </cfRule>
  </conditionalFormatting>
  <conditionalFormatting sqref="U25">
    <cfRule type="cellIs" priority="24" dxfId="39" operator="equal" stopIfTrue="1">
      <formula>"INSATISFACTORIO"</formula>
    </cfRule>
  </conditionalFormatting>
  <conditionalFormatting sqref="U25">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fRule type="cellIs" priority="22" dxfId="0" operator="equal" stopIfTrue="1">
      <formula>"""ACEPTABLE"""</formula>
    </cfRule>
    <cfRule type="cellIs" priority="23" dxfId="1" operator="equal" stopIfTrue="1">
      <formula>"""SATISFACTORIO"""</formula>
    </cfRule>
  </conditionalFormatting>
  <conditionalFormatting sqref="U26">
    <cfRule type="cellIs" priority="18" dxfId="39" operator="equal" stopIfTrue="1">
      <formula>"INSATISFACTORIO"</formula>
    </cfRule>
  </conditionalFormatting>
  <conditionalFormatting sqref="U26">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fRule type="cellIs" priority="16" dxfId="0" operator="equal" stopIfTrue="1">
      <formula>"""ACEPTABLE"""</formula>
    </cfRule>
    <cfRule type="cellIs" priority="17" dxfId="1" operator="equal" stopIfTrue="1">
      <formula>"""SATISFACTORIO"""</formula>
    </cfRule>
  </conditionalFormatting>
  <conditionalFormatting sqref="U37:U38">
    <cfRule type="cellIs" priority="12" dxfId="39" operator="equal" stopIfTrue="1">
      <formula>"INSATISFACTORIO"</formula>
    </cfRule>
  </conditionalFormatting>
  <conditionalFormatting sqref="U37:U38">
    <cfRule type="cellIs" priority="7" dxfId="2" operator="equal" stopIfTrue="1">
      <formula>"MINIMO"</formula>
    </cfRule>
    <cfRule type="cellIs" priority="8" dxfId="1" operator="equal" stopIfTrue="1">
      <formula>"SATISFACTORIO"</formula>
    </cfRule>
    <cfRule type="cellIs" priority="9" dxfId="0" operator="equal" stopIfTrue="1">
      <formula>"ACEPTABLE"</formula>
    </cfRule>
    <cfRule type="cellIs" priority="10" dxfId="0" operator="equal" stopIfTrue="1">
      <formula>"""ACEPTABLE"""</formula>
    </cfRule>
    <cfRule type="cellIs" priority="11" dxfId="1" operator="equal" stopIfTrue="1">
      <formula>"""SATISFACTORIO"""</formula>
    </cfRule>
  </conditionalFormatting>
  <conditionalFormatting sqref="U18">
    <cfRule type="cellIs" priority="6" dxfId="39" operator="equal" stopIfTrue="1">
      <formula>"INSATISFACTORIO"</formula>
    </cfRule>
  </conditionalFormatting>
  <conditionalFormatting sqref="U18">
    <cfRule type="cellIs" priority="1" dxfId="2" operator="equal" stopIfTrue="1">
      <formula>"MINIMO"</formula>
    </cfRule>
    <cfRule type="cellIs" priority="2" dxfId="1" operator="equal" stopIfTrue="1">
      <formula>"SATISFACTORIO"</formula>
    </cfRule>
    <cfRule type="cellIs" priority="3" dxfId="0" operator="equal" stopIfTrue="1">
      <formula>"ACEPTABLE"</formula>
    </cfRule>
    <cfRule type="cellIs" priority="4" dxfId="0" operator="equal" stopIfTrue="1">
      <formula>"""ACEPTABLE"""</formula>
    </cfRule>
    <cfRule type="cellIs" priority="5"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4"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305" t="s">
        <v>235</v>
      </c>
      <c r="B1">
        <v>100</v>
      </c>
    </row>
    <row r="2" spans="1:2" ht="15">
      <c r="A2" s="305"/>
      <c r="B2">
        <v>100</v>
      </c>
    </row>
    <row r="3" spans="1:2" ht="15">
      <c r="A3" s="305"/>
      <c r="B3">
        <v>100</v>
      </c>
    </row>
    <row r="4" spans="1:2" ht="15">
      <c r="A4" s="305"/>
      <c r="B4">
        <v>100</v>
      </c>
    </row>
    <row r="5" spans="1:2" ht="15">
      <c r="A5" s="306" t="s">
        <v>237</v>
      </c>
      <c r="B5">
        <v>55</v>
      </c>
    </row>
    <row r="6" spans="1:2" ht="15">
      <c r="A6" s="306"/>
      <c r="B6">
        <v>100</v>
      </c>
    </row>
    <row r="7" spans="1:2" ht="15">
      <c r="A7" s="306"/>
      <c r="B7">
        <v>40</v>
      </c>
    </row>
    <row r="8" spans="1:2" ht="15">
      <c r="A8" s="306"/>
      <c r="B8">
        <v>95</v>
      </c>
    </row>
    <row r="9" spans="1:2" ht="15">
      <c r="A9" s="307" t="s">
        <v>236</v>
      </c>
      <c r="B9">
        <v>100</v>
      </c>
    </row>
    <row r="10" spans="1:2" ht="15">
      <c r="A10" s="307"/>
      <c r="B10">
        <v>100</v>
      </c>
    </row>
    <row r="11" spans="1:2" ht="15">
      <c r="A11" s="308" t="s">
        <v>238</v>
      </c>
      <c r="B11">
        <v>96</v>
      </c>
    </row>
    <row r="12" spans="1:2" ht="15">
      <c r="A12" s="308"/>
      <c r="B12">
        <v>100</v>
      </c>
    </row>
    <row r="13" spans="1:2" ht="15">
      <c r="A13" s="24" t="s">
        <v>239</v>
      </c>
      <c r="B13">
        <v>100</v>
      </c>
    </row>
    <row r="14" spans="1:2" ht="15">
      <c r="A14" s="309" t="s">
        <v>240</v>
      </c>
      <c r="B14">
        <v>100</v>
      </c>
    </row>
    <row r="15" spans="1:2" ht="15">
      <c r="A15" s="310"/>
      <c r="B15">
        <v>86</v>
      </c>
    </row>
    <row r="16" spans="1:2" ht="15">
      <c r="A16" s="310"/>
      <c r="B16">
        <v>100</v>
      </c>
    </row>
    <row r="17" spans="1:2" ht="15">
      <c r="A17" s="311"/>
      <c r="B17">
        <v>25</v>
      </c>
    </row>
    <row r="18" spans="1:2" ht="15">
      <c r="A18" s="312" t="s">
        <v>241</v>
      </c>
      <c r="B18">
        <v>53</v>
      </c>
    </row>
    <row r="19" spans="1:2" ht="15">
      <c r="A19" s="312"/>
      <c r="B19">
        <v>100</v>
      </c>
    </row>
    <row r="20" spans="1:2" ht="15">
      <c r="A20" s="314" t="s">
        <v>242</v>
      </c>
      <c r="B20">
        <v>100</v>
      </c>
    </row>
    <row r="21" spans="1:2" ht="15">
      <c r="A21" s="314"/>
      <c r="B21">
        <v>100</v>
      </c>
    </row>
    <row r="22" spans="1:2" ht="15">
      <c r="A22" s="314"/>
      <c r="B22">
        <v>100</v>
      </c>
    </row>
    <row r="23" spans="1:2" ht="15">
      <c r="A23" s="315" t="s">
        <v>243</v>
      </c>
      <c r="B23">
        <v>99</v>
      </c>
    </row>
    <row r="24" spans="1:2" ht="15">
      <c r="A24" s="315"/>
      <c r="B24">
        <v>100</v>
      </c>
    </row>
    <row r="25" spans="1:2" ht="15">
      <c r="A25" s="315"/>
      <c r="B25">
        <v>88</v>
      </c>
    </row>
    <row r="26" spans="1:2" ht="15">
      <c r="A26" s="316" t="s">
        <v>244</v>
      </c>
      <c r="B26">
        <v>75</v>
      </c>
    </row>
    <row r="27" spans="1:2" ht="15">
      <c r="A27" s="316"/>
      <c r="B27">
        <v>24</v>
      </c>
    </row>
    <row r="28" spans="1:7" ht="15">
      <c r="A28" s="317" t="s">
        <v>245</v>
      </c>
      <c r="B28" s="25">
        <v>100</v>
      </c>
      <c r="C28" s="304" t="s">
        <v>246</v>
      </c>
      <c r="D28" s="304"/>
      <c r="E28" s="304"/>
      <c r="F28" s="304"/>
      <c r="G28" s="304"/>
    </row>
    <row r="29" spans="1:2" ht="15">
      <c r="A29" s="317"/>
      <c r="B29">
        <v>100</v>
      </c>
    </row>
    <row r="30" spans="1:2" ht="15">
      <c r="A30" s="313" t="s">
        <v>247</v>
      </c>
      <c r="B30">
        <v>100</v>
      </c>
    </row>
    <row r="31" spans="1:2" ht="15">
      <c r="A31" s="313"/>
      <c r="B31">
        <v>0</v>
      </c>
    </row>
    <row r="32" spans="1:2" ht="15">
      <c r="A32" s="313"/>
      <c r="B32">
        <v>70</v>
      </c>
    </row>
    <row r="33" spans="1:2" ht="15">
      <c r="A33" s="26" t="s">
        <v>248</v>
      </c>
      <c r="B33">
        <v>100</v>
      </c>
    </row>
    <row r="34" spans="1:2" ht="15">
      <c r="A34" s="312" t="s">
        <v>249</v>
      </c>
      <c r="B34">
        <v>100</v>
      </c>
    </row>
    <row r="35" spans="1:2" ht="15">
      <c r="A35" s="312"/>
      <c r="B35">
        <v>100</v>
      </c>
    </row>
    <row r="36" spans="1:2" ht="15">
      <c r="A36" s="312"/>
      <c r="B36">
        <v>63</v>
      </c>
    </row>
    <row r="37" spans="1:2" ht="15">
      <c r="A37" s="312"/>
      <c r="B37">
        <v>53</v>
      </c>
    </row>
    <row r="38" spans="1:2" ht="15">
      <c r="A38" s="27" t="s">
        <v>250</v>
      </c>
      <c r="B38">
        <v>100</v>
      </c>
    </row>
    <row r="39" ht="33.75">
      <c r="B39" s="28">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31" t="s">
        <v>254</v>
      </c>
    </row>
    <row r="14" ht="24" customHeight="1">
      <c r="A14" s="31" t="s">
        <v>253</v>
      </c>
    </row>
    <row r="15" ht="29.25" customHeight="1">
      <c r="A15" s="30" t="s">
        <v>252</v>
      </c>
    </row>
    <row r="16" ht="33" customHeight="1">
      <c r="A16" s="29" t="s">
        <v>251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2014-01-29T21:34:07Z</cp:lastPrinted>
  <dcterms:created xsi:type="dcterms:W3CDTF">2009-10-06T19:46:28Z</dcterms:created>
  <dcterms:modified xsi:type="dcterms:W3CDTF">2014-02-18T12:47:04Z</dcterms:modified>
  <cp:category/>
  <cp:version/>
  <cp:contentType/>
  <cp:contentStatus/>
</cp:coreProperties>
</file>